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an\Desktop\Excel_opgaver\"/>
    </mc:Choice>
  </mc:AlternateContent>
  <xr:revisionPtr revIDLastSave="0" documentId="13_ncr:1_{B8F8467A-ECED-4EC6-84FE-0527838677B5}" xr6:coauthVersionLast="47" xr6:coauthVersionMax="47" xr10:uidLastSave="{00000000-0000-0000-0000-000000000000}"/>
  <bookViews>
    <workbookView xWindow="-120" yWindow="-120" windowWidth="29040" windowHeight="15720" activeTab="5" xr2:uid="{A902F379-DBBE-47E0-9EC2-0F5A8A001CC2}"/>
  </bookViews>
  <sheets>
    <sheet name="Start" sheetId="5" r:id="rId1"/>
    <sheet name="Opgave1" sheetId="2" r:id="rId2"/>
    <sheet name="Dataark" sheetId="7" r:id="rId3"/>
    <sheet name="Opgave2" sheetId="4" r:id="rId4"/>
    <sheet name="Opgave3" sheetId="3" r:id="rId5"/>
    <sheet name="Facit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6" l="1"/>
  <c r="K28" i="6"/>
  <c r="U14" i="6"/>
  <c r="U23" i="6" s="1"/>
  <c r="S14" i="6"/>
  <c r="S23" i="6" s="1"/>
  <c r="Q14" i="6"/>
  <c r="Q23" i="6" s="1"/>
  <c r="O14" i="6"/>
  <c r="O23" i="6" s="1"/>
  <c r="M14" i="6"/>
  <c r="M23" i="6" s="1"/>
  <c r="K14" i="6"/>
  <c r="K23" i="6" s="1"/>
  <c r="AG17" i="6"/>
  <c r="AE17" i="6"/>
  <c r="AC17" i="6"/>
  <c r="AA17" i="6"/>
  <c r="Y17" i="6"/>
  <c r="AG14" i="6"/>
  <c r="AE14" i="6"/>
  <c r="AC14" i="6"/>
  <c r="AA14" i="6"/>
  <c r="AG11" i="6"/>
  <c r="AE11" i="6"/>
  <c r="AC11" i="6"/>
  <c r="AA11" i="6"/>
  <c r="Y11" i="6"/>
  <c r="AI17" i="6" l="1"/>
  <c r="AI11" i="6"/>
  <c r="K26" i="6"/>
  <c r="K30" i="6" s="1"/>
  <c r="AI14" i="6"/>
</calcChain>
</file>

<file path=xl/sharedStrings.xml><?xml version="1.0" encoding="utf-8"?>
<sst xmlns="http://schemas.openxmlformats.org/spreadsheetml/2006/main" count="194" uniqueCount="102">
  <si>
    <t>Dine kompetencemål:</t>
  </si>
  <si>
    <t>Du vælger selv hvilke øvelser du arbejder med, du skal blot sikre dig at</t>
  </si>
  <si>
    <t>du er kommet godt omkring kompetencemålene for dette trin således</t>
  </si>
  <si>
    <t>Har kendskab til og kan :</t>
  </si>
  <si>
    <t>at du er lidt mere sikker i at benytte Word både privat og på dit job.</t>
  </si>
  <si>
    <t>Du er meget velkommen til at tage egne emner med som du kan</t>
  </si>
  <si>
    <t>benytte privat eller på jobbet.</t>
  </si>
  <si>
    <t>Du skal efterfølgende gemme det udregnede regneark på dit OneDrive på Office.com</t>
  </si>
  <si>
    <t xml:space="preserve"> </t>
  </si>
  <si>
    <t>OPGAVE 1</t>
  </si>
  <si>
    <t>OPGAVE 2</t>
  </si>
  <si>
    <t>OPGAVE 3</t>
  </si>
  <si>
    <t>EXCEL - ØVELSER - TRIN 3</t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</si>
  <si>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Oprette, redigere og tilpasse formler til løsning af opgaver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</si>
  <si>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Indlæse og filtrere data fra eksterne datakilder (dokumenter, billeder, filer og websider)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</si>
  <si>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Anvende funktioner til at rense og strukturere data, herunder brug </t>
    </r>
  </si>
  <si>
    <t xml:space="preserve">     af data validering og betinget formatering</t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</si>
  <si>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Oprette datalister der kan benyttes til valg af data/status i regneark (dropdown/rullelister)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</si>
  <si>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Formatere celler i forhold til en given opgave (dato, tid, procent, tekst eller valuta)</t>
    </r>
  </si>
  <si>
    <r>
      <t xml:space="preserve">1. Hent CSV filen her: </t>
    </r>
    <r>
      <rPr>
        <b/>
        <sz val="11"/>
        <color theme="1"/>
        <rFont val="Aptos Narrow"/>
        <family val="2"/>
        <scheme val="minor"/>
      </rPr>
      <t>https://www.aof-digital.dk/opg/produkter.CSV</t>
    </r>
  </si>
  <si>
    <t>5. Udregn salget i de forskellige kategoerier</t>
  </si>
  <si>
    <t>7. Hvilket produkt er der solgt flest enheder af?</t>
  </si>
  <si>
    <r>
      <t xml:space="preserve">2. Indlæs filen i i fanen "Dataark"- </t>
    </r>
    <r>
      <rPr>
        <b/>
        <sz val="11"/>
        <color theme="1"/>
        <rFont val="Aptos Narrow"/>
        <family val="2"/>
        <scheme val="minor"/>
      </rPr>
      <t xml:space="preserve">Vælg "Data" - "Fra tekst/CSV" </t>
    </r>
    <r>
      <rPr>
        <sz val="11"/>
        <color theme="1"/>
        <rFont val="Aptos Narrow"/>
        <family val="2"/>
        <scheme val="minor"/>
      </rPr>
      <t>og vælg filen</t>
    </r>
  </si>
  <si>
    <t>3. Omregn beløbene til danske kroner (dollar til kroner) i en ekstra kolonne til højre</t>
  </si>
  <si>
    <t>4. Udregn det samlede salg af alle produkterne i en ekstra kolonne til højre</t>
  </si>
  <si>
    <t xml:space="preserve">     og benyt autosum nederst i listen til et samlet beløb</t>
  </si>
  <si>
    <t>VAGTPLANEN</t>
  </si>
  <si>
    <t>1. Opret et datasæt i arket "Dataark".</t>
  </si>
  <si>
    <t xml:space="preserve">    Datasættet skal indeholder tider i timer fra 08:00 - 16:00</t>
  </si>
  <si>
    <t>NAVNE</t>
  </si>
  <si>
    <t>MANDAG</t>
  </si>
  <si>
    <t>TIRSDAG</t>
  </si>
  <si>
    <t>ONSDAG</t>
  </si>
  <si>
    <t>TORSDAG</t>
  </si>
  <si>
    <t>FREDAG</t>
  </si>
  <si>
    <t>TIMER</t>
  </si>
  <si>
    <t>Gurli Gris</t>
  </si>
  <si>
    <t>Samlet</t>
  </si>
  <si>
    <t>Bjarne Fæhl</t>
  </si>
  <si>
    <t>Svend Sved</t>
  </si>
  <si>
    <t>Birger Bold</t>
  </si>
  <si>
    <t>Svend Skæg</t>
  </si>
  <si>
    <t>I denne opgave skal du benytte forskellige formateringer til felterne</t>
  </si>
  <si>
    <t>og fremstille en vagtplan til de 3 nævnte medarbejdere</t>
  </si>
  <si>
    <t>2. Benyt datalisten til at lave en rulleliste med møde/slut tider</t>
  </si>
  <si>
    <t>3. Sammentæl samlede timer pr dag</t>
  </si>
  <si>
    <t>4. Sammentæl ugens samlede time for hver medarbejder</t>
  </si>
  <si>
    <t xml:space="preserve">5. Benyt betinget formatering til at vise hvis timeantallet er over </t>
  </si>
  <si>
    <t>eller under 37 timer (rød = under 37  og grøn = 37 eller over)</t>
  </si>
  <si>
    <t>LARS' BIOGRAF REGNSKAB</t>
  </si>
  <si>
    <t>LØRDAG</t>
  </si>
  <si>
    <t>Voksne</t>
  </si>
  <si>
    <t>Børn</t>
  </si>
  <si>
    <t>Besøg</t>
  </si>
  <si>
    <t>Store sal</t>
  </si>
  <si>
    <t>Mellem sal</t>
  </si>
  <si>
    <t>Lille sal</t>
  </si>
  <si>
    <t>I alt (1)</t>
  </si>
  <si>
    <t>Sliksalg</t>
  </si>
  <si>
    <t>Kasse 1</t>
  </si>
  <si>
    <t>1. Beregn omsætningen pr dag for alle sale</t>
  </si>
  <si>
    <t>Kasse 2</t>
  </si>
  <si>
    <t>2. Tillæg omsætningen af slik</t>
  </si>
  <si>
    <t>Kasse 3</t>
  </si>
  <si>
    <t xml:space="preserve"> og find den samled omsætning pr dag</t>
  </si>
  <si>
    <t>3. Beregn ugens samlede omsætning</t>
  </si>
  <si>
    <t>4. Der reserveres 20 pladser til pensionister pr dag</t>
  </si>
  <si>
    <t>og beregn den samlede omsætning igen</t>
  </si>
  <si>
    <t>I alt (2)</t>
  </si>
  <si>
    <t>Voksen</t>
  </si>
  <si>
    <t>Pensionister</t>
  </si>
  <si>
    <t>Billetpriser:</t>
  </si>
  <si>
    <t>Ugens samlede omsætning (3):</t>
  </si>
  <si>
    <t>Pensionister - ekstra pr dag:</t>
  </si>
  <si>
    <t>Samlet omsætning: (4)</t>
  </si>
  <si>
    <t>Hjælp Lars med at få styr på omsætningen i biografen</t>
  </si>
  <si>
    <r>
      <t xml:space="preserve">Ugens samlede omsætning </t>
    </r>
    <r>
      <rPr>
        <b/>
        <sz val="11"/>
        <color theme="1"/>
        <rFont val="Aptos Narrow"/>
        <family val="2"/>
        <scheme val="minor"/>
      </rPr>
      <t>(3)</t>
    </r>
    <r>
      <rPr>
        <sz val="11"/>
        <color theme="1"/>
        <rFont val="Aptos Narrow"/>
        <family val="2"/>
        <scheme val="minor"/>
      </rPr>
      <t>:</t>
    </r>
  </si>
  <si>
    <r>
      <t xml:space="preserve">Samlet omsætning </t>
    </r>
    <r>
      <rPr>
        <b/>
        <sz val="11"/>
        <color theme="1"/>
        <rFont val="Aptos Narrow"/>
        <family val="2"/>
        <scheme val="minor"/>
      </rPr>
      <t>(4)</t>
    </r>
    <r>
      <rPr>
        <sz val="11"/>
        <color theme="1"/>
        <rFont val="Aptos Narrow"/>
        <family val="2"/>
        <scheme val="minor"/>
      </rPr>
      <t>:</t>
    </r>
  </si>
  <si>
    <t>Dataliste</t>
  </si>
  <si>
    <t>Samlede salg</t>
  </si>
  <si>
    <t>Salg i kategorierne</t>
  </si>
  <si>
    <t>Bars</t>
  </si>
  <si>
    <t>Cookies</t>
  </si>
  <si>
    <t>Crackers</t>
  </si>
  <si>
    <t>Snacks</t>
  </si>
  <si>
    <t>Juli - September</t>
  </si>
  <si>
    <t>Oktober - December</t>
  </si>
  <si>
    <t>Mest solgte produkt</t>
  </si>
  <si>
    <t>Mindst solgte produkt</t>
  </si>
  <si>
    <t>KAGER OG  SNACKS</t>
  </si>
  <si>
    <t xml:space="preserve">Dollarkursen er: </t>
  </si>
  <si>
    <t>Kroner pr dollar</t>
  </si>
  <si>
    <t xml:space="preserve">  </t>
  </si>
  <si>
    <t>6. Udregn et samlet salget for de 2 kvartaler</t>
  </si>
  <si>
    <t>Salg for 2 kvartaler</t>
  </si>
  <si>
    <t>Chokolate Chip Cookie</t>
  </si>
  <si>
    <t>Arrowroot Cookie</t>
  </si>
  <si>
    <t>Potato Chips</t>
  </si>
  <si>
    <t>Carrot  Bar</t>
  </si>
  <si>
    <t>Whole Wheat Crackers</t>
  </si>
  <si>
    <t>8. Hvilkee produkter er der solgt mindst af?</t>
  </si>
  <si>
    <t>Mindst solgte produkter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</si>
</sst>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rial Nova"/>
      <family val="2"/>
    </font>
    <font>
      <sz val="22"/>
      <color theme="0"/>
      <name val="Arial Nova"/>
      <family val="2"/>
    </font>
    <font>
      <sz val="12"/>
      <color theme="0"/>
      <name val="Arial Nova"/>
      <family val="2"/>
    </font>
    <font>
      <sz val="11"/>
      <color theme="0"/>
      <name val="Wingdings"/>
      <charset val="2"/>
    </font>
    <font>
      <sz val="11"/>
      <color theme="0"/>
      <name val="Arial Nova"/>
      <family val="2"/>
      <charset val="2"/>
    </font>
    <font>
      <sz val="20"/>
      <color theme="0"/>
      <name val="Arial Nova"/>
      <family val="2"/>
    </font>
    <font>
      <sz val="20"/>
      <color theme="0"/>
      <name val="Arial Narrow"/>
      <family val="2"/>
    </font>
    <font>
      <i/>
      <sz val="11"/>
      <color theme="0"/>
      <name val="Arial Nova"/>
      <family val="2"/>
    </font>
    <font>
      <sz val="2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36"/>
      <color theme="9" tint="0.59999389629810485"/>
      <name val="Aptos Narrow"/>
      <family val="2"/>
      <scheme val="minor"/>
    </font>
    <font>
      <sz val="36"/>
      <color theme="9" tint="0.39997558519241921"/>
      <name val="Aptos Narrow"/>
      <family val="2"/>
      <scheme val="minor"/>
    </font>
    <font>
      <sz val="36"/>
      <color theme="9" tint="-0.249977111117893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22"/>
      <color theme="1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6" fillId="2" borderId="0" xfId="0" applyFont="1" applyFill="1"/>
    <xf numFmtId="0" fontId="1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9" fillId="2" borderId="0" xfId="0" applyFont="1" applyFill="1"/>
    <xf numFmtId="2" fontId="1" fillId="0" borderId="0" xfId="0" applyNumberFormat="1" applyFont="1" applyAlignment="1">
      <alignment horizontal="center"/>
    </xf>
    <xf numFmtId="0" fontId="5" fillId="2" borderId="0" xfId="0" applyFont="1" applyFill="1"/>
    <xf numFmtId="3" fontId="0" fillId="0" borderId="0" xfId="0" applyNumberFormat="1"/>
    <xf numFmtId="0" fontId="15" fillId="0" borderId="0" xfId="0" applyFont="1"/>
    <xf numFmtId="0" fontId="0" fillId="0" borderId="1" xfId="0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0" fillId="4" borderId="0" xfId="0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18" fillId="0" borderId="0" xfId="0" applyFont="1"/>
    <xf numFmtId="0" fontId="17" fillId="0" borderId="0" xfId="0" applyFont="1" applyAlignment="1">
      <alignment vertical="center"/>
    </xf>
    <xf numFmtId="20" fontId="0" fillId="0" borderId="0" xfId="0" applyNumberFormat="1" applyAlignment="1">
      <alignment horizontal="center"/>
    </xf>
    <xf numFmtId="164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0" borderId="1" xfId="0" applyFont="1" applyBorder="1"/>
    <xf numFmtId="9" fontId="0" fillId="0" borderId="0" xfId="0" applyNumberFormat="1"/>
    <xf numFmtId="0" fontId="11" fillId="4" borderId="0" xfId="0" applyFont="1" applyFill="1" applyAlignment="1">
      <alignment vertical="center"/>
    </xf>
    <xf numFmtId="20" fontId="0" fillId="0" borderId="0" xfId="0" applyNumberFormat="1"/>
    <xf numFmtId="0" fontId="0" fillId="0" borderId="3" xfId="0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3" xfId="0" applyFont="1" applyBorder="1"/>
    <xf numFmtId="0" fontId="19" fillId="0" borderId="0" xfId="0" applyFont="1" applyAlignment="1">
      <alignment horizontal="center"/>
    </xf>
    <xf numFmtId="2" fontId="0" fillId="0" borderId="1" xfId="0" applyNumberFormat="1" applyBorder="1"/>
    <xf numFmtId="0" fontId="20" fillId="0" borderId="1" xfId="0" applyFont="1" applyBorder="1"/>
    <xf numFmtId="0" fontId="20" fillId="0" borderId="3" xfId="0" applyFont="1" applyBorder="1"/>
    <xf numFmtId="2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20" fontId="0" fillId="0" borderId="2" xfId="0" applyNumberFormat="1" applyBorder="1" applyAlignment="1">
      <alignment horizontal="center"/>
    </xf>
    <xf numFmtId="0" fontId="11" fillId="4" borderId="0" xfId="0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139063</xdr:colOff>
      <xdr:row>4</xdr:row>
      <xdr:rowOff>99060</xdr:rowOff>
    </xdr:from>
    <xdr:to>
      <xdr:col>19</xdr:col>
      <xdr:colOff>594358</xdr:colOff>
      <xdr:row>9</xdr:row>
      <xdr:rowOff>144780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D9D9EF8-503C-3B3A-B743-C83460A7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1863" y="830580"/>
          <a:ext cx="10648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103150</xdr:colOff>
      <xdr:row>2</xdr:row>
      <xdr:rowOff>45719</xdr:rowOff>
    </xdr:from>
    <xdr:to>
      <xdr:col>9</xdr:col>
      <xdr:colOff>525780</xdr:colOff>
      <xdr:row>13</xdr:row>
      <xdr:rowOff>193807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FE5C9FD-E91C-43BF-9425-829C3B80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800" y="541019"/>
          <a:ext cx="4354550" cy="2335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283845</xdr:rowOff>
    </xdr:from>
    <xdr:to>
      <xdr:col>5</xdr:col>
      <xdr:colOff>455294</xdr:colOff>
      <xdr:row>11</xdr:row>
      <xdr:rowOff>29291</xdr:rowOff>
    </xdr:to>
    <xdr:pic>
      <xdr:nvPicPr>
        <xdr:cNvPr id="3" name="Billede 2" descr="Scene tavle i rød baggrund">
          <a:extLst>
            <a:ext uri="{FF2B5EF4-FFF2-40B4-BE49-F238E27FC236}">
              <a16:creationId xmlns:a16="http://schemas.microsoft.com/office/drawing/2014/main" id="{3A46D8C0-E7C4-42FB-9F14-1BC28B67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3025" y="474345"/>
          <a:ext cx="2160269" cy="21552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</xdr:colOff>
      <xdr:row>4</xdr:row>
      <xdr:rowOff>135255</xdr:rowOff>
    </xdr:from>
    <xdr:to>
      <xdr:col>7</xdr:col>
      <xdr:colOff>455295</xdr:colOff>
      <xdr:row>15</xdr:row>
      <xdr:rowOff>95250</xdr:rowOff>
    </xdr:to>
    <xdr:pic>
      <xdr:nvPicPr>
        <xdr:cNvPr id="2" name="Billede 1" descr="Unge venner med flere spillere">
          <a:extLst>
            <a:ext uri="{FF2B5EF4-FFF2-40B4-BE49-F238E27FC236}">
              <a16:creationId xmlns:a16="http://schemas.microsoft.com/office/drawing/2014/main" id="{D4B1FA8D-826D-4A98-BE7E-4906D37B7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935" y="1106805"/>
          <a:ext cx="3337560" cy="2341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4ED9-8C9A-4D3E-9EF6-24CED41AB03D}">
  <dimension ref="A1:X27"/>
  <sheetViews>
    <sheetView zoomScale="110" zoomScaleNormal="110" workbookViewId="0">
      <selection activeCell="AB14" sqref="AB14"/>
    </sheetView>
  </sheetViews>
  <sheetFormatPr defaultRowHeight="15" x14ac:dyDescent="0.25"/>
  <cols>
    <col min="1" max="1" width="5.28515625" customWidth="1"/>
    <col min="13" max="13" width="1.28515625" customWidth="1"/>
  </cols>
  <sheetData>
    <row r="1" spans="1:2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</row>
    <row r="4" spans="1:24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/>
    </row>
    <row r="5" spans="1:24" x14ac:dyDescent="0.25">
      <c r="A5" s="4"/>
      <c r="B5" s="1"/>
      <c r="C5" s="47" t="s">
        <v>12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1"/>
      <c r="O5" s="1"/>
      <c r="P5" s="1"/>
      <c r="Q5" s="1"/>
      <c r="R5" s="1"/>
      <c r="S5" s="1"/>
      <c r="T5" s="1"/>
      <c r="U5" s="1"/>
      <c r="V5" s="1"/>
      <c r="W5" s="1"/>
      <c r="X5" s="4"/>
    </row>
    <row r="6" spans="1:24" x14ac:dyDescent="0.25">
      <c r="A6" s="4"/>
      <c r="B6" s="1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1"/>
      <c r="O6" s="1"/>
      <c r="P6" s="1"/>
      <c r="Q6" s="1"/>
      <c r="R6" s="1"/>
      <c r="S6" s="1"/>
      <c r="T6" s="1"/>
      <c r="U6" s="1"/>
      <c r="V6" s="1"/>
      <c r="W6" s="1"/>
      <c r="X6" s="4"/>
    </row>
    <row r="7" spans="1:24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/>
    </row>
    <row r="8" spans="1:24" ht="15.75" x14ac:dyDescent="0.2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 t="s">
        <v>0</v>
      </c>
      <c r="O8" s="1"/>
      <c r="P8" s="1"/>
      <c r="Q8" s="1"/>
      <c r="R8" s="1"/>
      <c r="S8" s="1"/>
      <c r="T8" s="1"/>
      <c r="U8" s="1"/>
      <c r="V8" s="1"/>
      <c r="W8" s="1"/>
      <c r="X8" s="4"/>
    </row>
    <row r="9" spans="1:24" ht="15.75" x14ac:dyDescent="0.25">
      <c r="A9" s="4"/>
      <c r="B9" s="1"/>
      <c r="C9" s="3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/>
    </row>
    <row r="10" spans="1:24" ht="15.75" x14ac:dyDescent="0.25">
      <c r="A10" s="4"/>
      <c r="B10" s="1"/>
      <c r="C10" s="3" t="s">
        <v>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 t="s">
        <v>3</v>
      </c>
      <c r="O10" s="1"/>
      <c r="P10" s="1"/>
      <c r="Q10" s="1"/>
      <c r="R10" s="1"/>
      <c r="S10" s="1"/>
      <c r="T10" s="1"/>
      <c r="U10" s="1"/>
      <c r="V10" s="1"/>
      <c r="W10" s="1"/>
      <c r="X10" s="4"/>
    </row>
    <row r="11" spans="1:24" ht="15.75" x14ac:dyDescent="0.25">
      <c r="A11" s="4"/>
      <c r="B11" s="1"/>
      <c r="C11" s="3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"/>
    </row>
    <row r="12" spans="1:24" ht="15.75" x14ac:dyDescent="0.25">
      <c r="A12" s="4"/>
      <c r="B12" s="1"/>
      <c r="C12" s="3" t="s">
        <v>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5" t="s">
        <v>13</v>
      </c>
      <c r="O12" s="2"/>
      <c r="P12" s="2"/>
      <c r="Q12" s="1"/>
      <c r="R12" s="1"/>
      <c r="S12" s="1"/>
      <c r="T12" s="1"/>
      <c r="U12" s="1"/>
      <c r="V12" s="1"/>
      <c r="W12" s="1"/>
      <c r="X12" s="4"/>
    </row>
    <row r="13" spans="1:24" ht="15.75" x14ac:dyDescent="0.25">
      <c r="A13" s="4"/>
      <c r="B13" s="1"/>
      <c r="C13" s="3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1"/>
      <c r="R13" s="1"/>
      <c r="S13" s="1"/>
      <c r="T13" s="1"/>
      <c r="U13" s="1"/>
      <c r="V13" s="1"/>
      <c r="W13" s="1"/>
      <c r="X13" s="4"/>
    </row>
    <row r="14" spans="1:24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5" t="s">
        <v>14</v>
      </c>
      <c r="O14" s="2"/>
      <c r="P14" s="2"/>
      <c r="Q14" s="1"/>
      <c r="R14" s="1"/>
      <c r="S14" s="1"/>
      <c r="T14" s="1"/>
      <c r="U14" s="1"/>
      <c r="V14" s="1"/>
      <c r="W14" s="1"/>
      <c r="X14" s="4"/>
    </row>
    <row r="15" spans="1:24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1"/>
      <c r="R15" s="1"/>
      <c r="S15" s="1"/>
      <c r="T15" s="1"/>
      <c r="U15" s="1"/>
      <c r="V15" s="1"/>
      <c r="W15" s="1"/>
      <c r="X15" s="4"/>
    </row>
    <row r="16" spans="1:24" x14ac:dyDescent="0.25">
      <c r="A16" s="4"/>
      <c r="B16" s="1"/>
      <c r="C16" s="9" t="s"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 t="s">
        <v>15</v>
      </c>
      <c r="O16" s="2"/>
      <c r="P16" s="2"/>
      <c r="Q16" s="1"/>
      <c r="R16" s="1"/>
      <c r="S16" s="1"/>
      <c r="T16" s="1"/>
      <c r="U16" s="1"/>
      <c r="V16" s="1"/>
      <c r="W16" s="1"/>
      <c r="X16" s="4"/>
    </row>
    <row r="17" spans="1:24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 t="s">
        <v>16</v>
      </c>
      <c r="O17" s="2"/>
      <c r="P17" s="2"/>
      <c r="Q17" s="1"/>
      <c r="R17" s="1"/>
      <c r="S17" s="1"/>
      <c r="T17" s="1"/>
      <c r="U17" s="1"/>
      <c r="V17" s="1"/>
      <c r="W17" s="1"/>
      <c r="X17" s="4"/>
    </row>
    <row r="18" spans="1:24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2"/>
      <c r="Q18" s="1"/>
      <c r="R18" s="1"/>
      <c r="S18" s="1"/>
      <c r="T18" s="1"/>
      <c r="U18" s="1"/>
      <c r="V18" s="1"/>
      <c r="W18" s="1"/>
      <c r="X18" s="4"/>
    </row>
    <row r="19" spans="1:24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" t="s">
        <v>17</v>
      </c>
      <c r="O19" s="2"/>
      <c r="P19" s="2"/>
      <c r="Q19" s="1"/>
      <c r="R19" s="1"/>
      <c r="S19" s="1"/>
      <c r="T19" s="1"/>
      <c r="U19" s="1"/>
      <c r="V19" s="1"/>
      <c r="W19" s="1"/>
      <c r="X19" s="4"/>
    </row>
    <row r="20" spans="1:24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1"/>
      <c r="R20" s="1"/>
      <c r="S20" s="1"/>
      <c r="T20" s="1"/>
      <c r="U20" s="1"/>
      <c r="V20" s="1"/>
      <c r="W20" s="1"/>
      <c r="X20" s="4"/>
    </row>
    <row r="21" spans="1:24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5" t="s">
        <v>18</v>
      </c>
      <c r="O21" s="2"/>
      <c r="P21" s="2"/>
      <c r="Q21" s="1"/>
      <c r="R21" s="1"/>
      <c r="S21" s="1"/>
      <c r="T21" s="1"/>
      <c r="U21" s="1"/>
      <c r="V21" s="1"/>
      <c r="W21" s="1"/>
      <c r="X21" s="4"/>
    </row>
    <row r="22" spans="1:24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1"/>
      <c r="R22" s="1"/>
      <c r="S22" s="1"/>
      <c r="T22" s="1"/>
      <c r="U22" s="1"/>
      <c r="V22" s="1"/>
      <c r="W22" s="1"/>
      <c r="X22" s="4"/>
    </row>
    <row r="23" spans="1:24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 t="s">
        <v>8</v>
      </c>
      <c r="O23" s="1"/>
      <c r="P23" s="1"/>
      <c r="Q23" s="1"/>
      <c r="R23" s="1"/>
      <c r="S23" s="1"/>
      <c r="T23" s="1"/>
      <c r="U23" s="1"/>
      <c r="V23" s="1"/>
      <c r="W23" s="1"/>
      <c r="X23" s="4"/>
    </row>
    <row r="24" spans="1:24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4"/>
    </row>
    <row r="25" spans="1:24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4"/>
    </row>
    <row r="26" spans="1:2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X27" s="4"/>
    </row>
  </sheetData>
  <mergeCells count="1">
    <mergeCell ref="C5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03A2-AA77-4791-B599-E7563822E851}">
  <dimension ref="B1:R28"/>
  <sheetViews>
    <sheetView workbookViewId="0">
      <selection activeCell="F28" sqref="F28"/>
    </sheetView>
  </sheetViews>
  <sheetFormatPr defaultRowHeight="15" x14ac:dyDescent="0.25"/>
  <cols>
    <col min="2" max="2" width="2.42578125" customWidth="1"/>
    <col min="8" max="8" width="10.28515625" customWidth="1"/>
    <col min="9" max="9" width="3" customWidth="1"/>
    <col min="11" max="11" width="6" customWidth="1"/>
    <col min="12" max="12" width="5" customWidth="1"/>
    <col min="14" max="14" width="13.85546875" customWidth="1"/>
    <col min="15" max="15" width="15.85546875" customWidth="1"/>
    <col min="16" max="16" width="18.7109375" bestFit="1" customWidth="1"/>
    <col min="17" max="17" width="9.7109375" bestFit="1" customWidth="1"/>
  </cols>
  <sheetData>
    <row r="1" spans="2:18" ht="24" customHeight="1" x14ac:dyDescent="0.25"/>
    <row r="2" spans="2:18" x14ac:dyDescent="0.25">
      <c r="B2" s="8"/>
      <c r="C2" s="8"/>
      <c r="D2" s="8"/>
      <c r="E2" s="8"/>
      <c r="F2" s="8"/>
      <c r="G2" s="8"/>
      <c r="H2" s="8"/>
      <c r="I2" s="8"/>
      <c r="J2" s="8"/>
      <c r="K2" s="8"/>
      <c r="R2" s="12"/>
    </row>
    <row r="3" spans="2:18" ht="15.75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M3" s="38" t="s">
        <v>79</v>
      </c>
      <c r="N3" s="36"/>
      <c r="O3" s="37"/>
      <c r="P3" s="36"/>
    </row>
    <row r="4" spans="2:18" ht="15.75" thickTop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M4" s="36"/>
      <c r="N4" s="36"/>
      <c r="O4" s="36"/>
      <c r="P4" s="36"/>
    </row>
    <row r="5" spans="2:18" x14ac:dyDescent="0.25">
      <c r="B5" s="8"/>
      <c r="C5" s="8"/>
      <c r="D5" s="8"/>
      <c r="E5" s="8"/>
      <c r="F5" s="8"/>
      <c r="G5" s="8"/>
      <c r="H5" s="8"/>
      <c r="I5" s="8"/>
      <c r="J5" s="8"/>
      <c r="K5" s="8"/>
      <c r="M5" s="36"/>
      <c r="N5" s="36"/>
      <c r="O5" s="36"/>
      <c r="P5" s="36"/>
      <c r="R5" s="12"/>
    </row>
    <row r="6" spans="2:18" x14ac:dyDescent="0.25">
      <c r="B6" s="8"/>
      <c r="C6" s="8"/>
      <c r="D6" s="8"/>
      <c r="E6" s="8"/>
      <c r="F6" s="8"/>
      <c r="G6" s="8"/>
      <c r="H6" s="8"/>
      <c r="I6" s="8"/>
      <c r="J6" s="8"/>
      <c r="K6" s="8"/>
      <c r="M6" s="38" t="s">
        <v>80</v>
      </c>
      <c r="N6" s="36"/>
      <c r="O6" s="36"/>
      <c r="P6" s="36"/>
    </row>
    <row r="7" spans="2:18" ht="15.75" thickBo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M7" s="36"/>
      <c r="N7" s="40" t="s">
        <v>81</v>
      </c>
      <c r="O7" s="37"/>
      <c r="P7" s="36"/>
    </row>
    <row r="8" spans="2:18" ht="16.5" thickTop="1" thickBo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M8" s="36"/>
      <c r="N8" s="40" t="s">
        <v>82</v>
      </c>
      <c r="O8" s="39"/>
      <c r="P8" s="36"/>
    </row>
    <row r="9" spans="2:18" ht="16.5" thickTop="1" thickBot="1" x14ac:dyDescent="0.3">
      <c r="B9" s="8"/>
      <c r="C9" s="8"/>
      <c r="D9" s="8"/>
      <c r="E9" s="8"/>
      <c r="F9" s="8"/>
      <c r="G9" s="8"/>
      <c r="H9" s="8"/>
      <c r="I9" s="8"/>
      <c r="J9" s="8"/>
      <c r="K9" s="8"/>
      <c r="M9" s="36"/>
      <c r="N9" s="40" t="s">
        <v>83</v>
      </c>
      <c r="O9" s="39"/>
      <c r="P9" s="36"/>
    </row>
    <row r="10" spans="2:18" ht="16.5" thickTop="1" thickBo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M10" s="36"/>
      <c r="N10" s="40" t="s">
        <v>84</v>
      </c>
      <c r="O10" s="39"/>
      <c r="P10" s="36"/>
    </row>
    <row r="11" spans="2:18" ht="15.75" thickTop="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M11" s="36"/>
      <c r="N11" s="36"/>
      <c r="O11" s="36"/>
      <c r="P11" s="36"/>
    </row>
    <row r="12" spans="2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M12" s="36"/>
      <c r="N12" s="36"/>
      <c r="O12" s="36"/>
      <c r="P12" s="36"/>
    </row>
    <row r="13" spans="2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M13" s="38" t="s">
        <v>94</v>
      </c>
      <c r="N13" s="36"/>
      <c r="O13" s="40" t="s">
        <v>92</v>
      </c>
      <c r="P13" s="40"/>
    </row>
    <row r="14" spans="2:18" ht="15.75" customHeight="1" thickBot="1" x14ac:dyDescent="0.3">
      <c r="B14" s="8"/>
      <c r="C14" s="8"/>
      <c r="D14" s="8"/>
      <c r="E14" s="8"/>
      <c r="F14" s="8"/>
      <c r="G14" s="8"/>
      <c r="H14" s="8"/>
      <c r="I14" s="8"/>
      <c r="J14" s="8"/>
      <c r="K14" s="8"/>
      <c r="M14" s="48" t="s">
        <v>85</v>
      </c>
      <c r="N14" s="48"/>
      <c r="O14" s="41" t="s">
        <v>8</v>
      </c>
    </row>
    <row r="15" spans="2:18" ht="18.75" customHeight="1" thickTop="1" thickBot="1" x14ac:dyDescent="0.3">
      <c r="B15" s="8"/>
      <c r="C15" s="8"/>
      <c r="D15" s="8"/>
      <c r="E15" s="8"/>
      <c r="F15" s="8"/>
      <c r="G15" s="8"/>
      <c r="H15" s="8"/>
      <c r="I15" s="8"/>
      <c r="J15" s="8"/>
      <c r="K15" s="8"/>
      <c r="M15" s="48" t="s">
        <v>86</v>
      </c>
      <c r="N15" s="48"/>
      <c r="O15" s="35" t="s">
        <v>92</v>
      </c>
    </row>
    <row r="16" spans="2:18" ht="17.25" customHeight="1" thickTop="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5" ht="20.25" customHeight="1" x14ac:dyDescent="0.25">
      <c r="B17" s="8"/>
      <c r="C17" s="8" t="s">
        <v>19</v>
      </c>
      <c r="D17" s="8"/>
      <c r="E17" s="8"/>
      <c r="F17" s="8"/>
      <c r="G17" s="8"/>
      <c r="H17" s="8"/>
      <c r="I17" s="8"/>
      <c r="J17" s="8"/>
      <c r="K17" s="8"/>
    </row>
    <row r="18" spans="2:15" ht="15" customHeight="1" x14ac:dyDescent="0.25">
      <c r="B18" s="8"/>
      <c r="C18" s="8" t="s">
        <v>22</v>
      </c>
      <c r="D18" s="8"/>
      <c r="E18" s="8"/>
      <c r="F18" s="8"/>
      <c r="G18" s="8"/>
      <c r="H18" s="8"/>
      <c r="I18" s="8"/>
      <c r="J18" s="8"/>
      <c r="K18" s="8"/>
    </row>
    <row r="19" spans="2:15" x14ac:dyDescent="0.25">
      <c r="B19" s="8"/>
      <c r="C19" s="8" t="s">
        <v>23</v>
      </c>
      <c r="D19" s="8"/>
      <c r="E19" s="8"/>
      <c r="F19" s="8"/>
      <c r="G19" s="8"/>
      <c r="H19" s="8"/>
      <c r="I19" s="8"/>
      <c r="J19" s="8"/>
      <c r="K19" s="8"/>
    </row>
    <row r="20" spans="2:15" ht="15.75" thickBot="1" x14ac:dyDescent="0.3">
      <c r="B20" s="8"/>
      <c r="C20" s="8" t="s">
        <v>24</v>
      </c>
      <c r="D20" s="8"/>
      <c r="E20" s="8"/>
      <c r="F20" s="8"/>
      <c r="G20" s="8"/>
      <c r="H20" s="8"/>
      <c r="I20" s="8"/>
      <c r="J20" s="8"/>
      <c r="K20" s="8"/>
      <c r="M20" s="6" t="s">
        <v>87</v>
      </c>
      <c r="O20" s="14"/>
    </row>
    <row r="21" spans="2:15" ht="15.75" thickTop="1" x14ac:dyDescent="0.25">
      <c r="B21" s="8"/>
      <c r="C21" s="8" t="s">
        <v>25</v>
      </c>
      <c r="D21" s="8"/>
      <c r="E21" s="8"/>
      <c r="F21" s="8"/>
      <c r="G21" s="8"/>
      <c r="H21" s="8"/>
      <c r="I21" s="8"/>
      <c r="J21" s="8"/>
      <c r="K21" s="8"/>
    </row>
    <row r="22" spans="2:15" x14ac:dyDescent="0.25">
      <c r="B22" s="8"/>
      <c r="C22" s="8" t="s">
        <v>20</v>
      </c>
      <c r="D22" s="8"/>
      <c r="E22" s="8"/>
      <c r="F22" s="8"/>
      <c r="G22" s="8"/>
      <c r="H22" s="8"/>
      <c r="I22" s="8"/>
      <c r="J22" s="8"/>
      <c r="K22" s="8"/>
    </row>
    <row r="23" spans="2:15" ht="15.75" thickBot="1" x14ac:dyDescent="0.3">
      <c r="B23" s="8"/>
      <c r="C23" s="8" t="s">
        <v>93</v>
      </c>
      <c r="D23" s="8"/>
      <c r="E23" s="8"/>
      <c r="F23" s="8"/>
      <c r="G23" s="8"/>
      <c r="H23" s="8"/>
      <c r="I23" s="8"/>
      <c r="J23" s="8"/>
      <c r="K23" s="8"/>
      <c r="M23" s="6" t="s">
        <v>101</v>
      </c>
      <c r="O23" s="14"/>
    </row>
    <row r="24" spans="2:15" ht="15.75" thickTop="1" x14ac:dyDescent="0.25">
      <c r="B24" s="8"/>
      <c r="C24" s="8" t="s">
        <v>21</v>
      </c>
      <c r="D24" s="8"/>
      <c r="E24" s="8"/>
      <c r="F24" s="8"/>
      <c r="G24" s="8"/>
      <c r="H24" s="8"/>
      <c r="I24" s="8"/>
      <c r="J24" s="8"/>
      <c r="K24" s="8"/>
    </row>
    <row r="25" spans="2:15" x14ac:dyDescent="0.25">
      <c r="B25" s="8"/>
      <c r="C25" s="8" t="s">
        <v>100</v>
      </c>
      <c r="D25" s="8"/>
      <c r="E25" s="8"/>
      <c r="F25" s="8"/>
      <c r="G25" s="8"/>
      <c r="H25" s="8"/>
      <c r="I25" s="8"/>
      <c r="J25" s="8"/>
      <c r="K25" s="8"/>
    </row>
    <row r="26" spans="2:15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</row>
    <row r="28" spans="2:15" x14ac:dyDescent="0.25">
      <c r="D28" t="s">
        <v>90</v>
      </c>
      <c r="F28" s="28">
        <v>6.87</v>
      </c>
      <c r="G28" t="s">
        <v>91</v>
      </c>
    </row>
  </sheetData>
  <mergeCells count="2">
    <mergeCell ref="M14:N14"/>
    <mergeCell ref="M15:N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4076-6A9F-405B-8B02-3B5F6D8469B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0C24-CDF8-47A1-A5F3-5972B5C67AC4}">
  <dimension ref="B2:T28"/>
  <sheetViews>
    <sheetView workbookViewId="0">
      <selection activeCell="M23" sqref="M23"/>
    </sheetView>
  </sheetViews>
  <sheetFormatPr defaultRowHeight="15" x14ac:dyDescent="0.25"/>
  <cols>
    <col min="1" max="1" width="5.140625" customWidth="1"/>
    <col min="2" max="2" width="6.85546875" customWidth="1"/>
    <col min="6" max="6" width="19.5703125" customWidth="1"/>
    <col min="7" max="7" width="4.7109375" customWidth="1"/>
    <col min="8" max="8" width="28.7109375" customWidth="1"/>
    <col min="13" max="13" width="11.5703125" customWidth="1"/>
    <col min="14" max="14" width="12.7109375" customWidth="1"/>
    <col min="17" max="17" width="11.85546875" customWidth="1"/>
  </cols>
  <sheetData>
    <row r="2" spans="2:20" ht="34.5" x14ac:dyDescent="0.25">
      <c r="B2" s="8"/>
      <c r="C2" s="33"/>
      <c r="D2" s="33"/>
      <c r="E2" s="33"/>
      <c r="F2" s="33"/>
      <c r="G2" s="27"/>
      <c r="H2" s="54" t="s">
        <v>49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2:20" ht="34.5" x14ac:dyDescent="0.25">
      <c r="B3" s="33"/>
      <c r="C3" s="33"/>
      <c r="D3" s="33"/>
      <c r="E3" s="33"/>
      <c r="F3" s="33"/>
      <c r="G3" s="2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2:20" x14ac:dyDescent="0.25">
      <c r="B4" s="8"/>
      <c r="C4" s="8"/>
      <c r="D4" s="8"/>
      <c r="E4" s="8"/>
      <c r="F4" s="8"/>
    </row>
    <row r="5" spans="2:20" x14ac:dyDescent="0.25">
      <c r="B5" s="8"/>
      <c r="C5" s="8"/>
      <c r="D5" s="8"/>
      <c r="E5" s="8"/>
      <c r="F5" s="8"/>
      <c r="I5" s="48" t="s">
        <v>30</v>
      </c>
      <c r="J5" s="48"/>
      <c r="K5" s="48" t="s">
        <v>31</v>
      </c>
      <c r="L5" s="48"/>
      <c r="M5" s="48" t="s">
        <v>32</v>
      </c>
      <c r="N5" s="48"/>
      <c r="O5" s="48" t="s">
        <v>33</v>
      </c>
      <c r="P5" s="48"/>
      <c r="Q5" s="48" t="s">
        <v>34</v>
      </c>
      <c r="R5" s="48"/>
      <c r="S5" s="48" t="s">
        <v>50</v>
      </c>
      <c r="T5" s="48"/>
    </row>
    <row r="6" spans="2:20" x14ac:dyDescent="0.25">
      <c r="B6" s="8"/>
      <c r="C6" s="8"/>
      <c r="D6" s="8"/>
      <c r="E6" s="8"/>
      <c r="F6" s="8"/>
      <c r="I6" s="7" t="s">
        <v>51</v>
      </c>
      <c r="J6" s="7" t="s">
        <v>52</v>
      </c>
      <c r="K6" s="7" t="s">
        <v>51</v>
      </c>
      <c r="L6" s="7" t="s">
        <v>52</v>
      </c>
      <c r="M6" s="7" t="s">
        <v>51</v>
      </c>
      <c r="N6" s="7" t="s">
        <v>52</v>
      </c>
      <c r="O6" s="7" t="s">
        <v>51</v>
      </c>
      <c r="P6" s="7" t="s">
        <v>52</v>
      </c>
      <c r="Q6" s="7" t="s">
        <v>51</v>
      </c>
      <c r="R6" s="7" t="s">
        <v>52</v>
      </c>
      <c r="S6" s="7" t="s">
        <v>51</v>
      </c>
      <c r="T6" s="7" t="s">
        <v>52</v>
      </c>
    </row>
    <row r="7" spans="2:20" x14ac:dyDescent="0.25">
      <c r="B7" s="8"/>
      <c r="C7" s="8"/>
      <c r="D7" s="8"/>
      <c r="E7" s="8"/>
      <c r="F7" s="8"/>
      <c r="H7" s="28" t="s">
        <v>53</v>
      </c>
    </row>
    <row r="8" spans="2:20" x14ac:dyDescent="0.25">
      <c r="B8" s="8"/>
      <c r="C8" s="8"/>
      <c r="D8" s="8"/>
      <c r="E8" s="8"/>
      <c r="F8" s="8"/>
      <c r="H8" t="s">
        <v>54</v>
      </c>
      <c r="I8" s="7">
        <v>55</v>
      </c>
      <c r="J8" s="7">
        <v>89</v>
      </c>
      <c r="K8" s="7">
        <v>121</v>
      </c>
      <c r="L8" s="7">
        <v>47</v>
      </c>
      <c r="M8" s="7">
        <v>48</v>
      </c>
      <c r="N8" s="7">
        <v>91</v>
      </c>
      <c r="O8" s="7">
        <v>39</v>
      </c>
      <c r="P8" s="7">
        <v>63</v>
      </c>
      <c r="Q8" s="7">
        <v>115</v>
      </c>
      <c r="R8" s="7">
        <v>88</v>
      </c>
      <c r="S8" s="7">
        <v>78</v>
      </c>
      <c r="T8" s="7">
        <v>31</v>
      </c>
    </row>
    <row r="9" spans="2:20" x14ac:dyDescent="0.25">
      <c r="B9" s="8"/>
      <c r="C9" s="8"/>
      <c r="D9" s="8"/>
      <c r="E9" s="8"/>
      <c r="F9" s="8"/>
      <c r="H9" t="s">
        <v>55</v>
      </c>
      <c r="I9" s="7">
        <v>72</v>
      </c>
      <c r="J9" s="7">
        <v>120</v>
      </c>
      <c r="K9" s="7">
        <v>69</v>
      </c>
      <c r="L9" s="7">
        <v>80</v>
      </c>
      <c r="M9" s="7">
        <v>112</v>
      </c>
      <c r="N9" s="7">
        <v>77</v>
      </c>
      <c r="O9" s="7">
        <v>58</v>
      </c>
      <c r="P9" s="7">
        <v>112</v>
      </c>
      <c r="Q9" s="7">
        <v>97</v>
      </c>
      <c r="R9" s="7">
        <v>114</v>
      </c>
      <c r="S9" s="7">
        <v>85</v>
      </c>
      <c r="T9" s="7">
        <v>69</v>
      </c>
    </row>
    <row r="10" spans="2:20" x14ac:dyDescent="0.25">
      <c r="B10" s="8"/>
      <c r="C10" s="8"/>
      <c r="D10" s="8"/>
      <c r="E10" s="8"/>
      <c r="F10" s="8"/>
      <c r="H10" t="s">
        <v>56</v>
      </c>
      <c r="I10" s="7">
        <v>40</v>
      </c>
      <c r="J10" s="7">
        <v>118</v>
      </c>
      <c r="K10" s="7">
        <v>39</v>
      </c>
      <c r="L10" s="7">
        <v>105</v>
      </c>
      <c r="M10" s="7">
        <v>34</v>
      </c>
      <c r="N10" s="7">
        <v>72</v>
      </c>
      <c r="O10" s="7">
        <v>123</v>
      </c>
      <c r="P10" s="7">
        <v>61</v>
      </c>
      <c r="Q10" s="7">
        <v>81</v>
      </c>
      <c r="R10" s="7">
        <v>76</v>
      </c>
      <c r="S10" s="7">
        <v>66</v>
      </c>
      <c r="T10" s="7">
        <v>38</v>
      </c>
    </row>
    <row r="11" spans="2:20" ht="15.75" thickBot="1" x14ac:dyDescent="0.3">
      <c r="B11" s="8"/>
      <c r="C11" s="8"/>
      <c r="D11" s="8"/>
      <c r="E11" s="8"/>
      <c r="F11" s="8"/>
      <c r="H11" s="6" t="s">
        <v>57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spans="2:20" ht="15.75" thickTop="1" x14ac:dyDescent="0.25">
      <c r="B12" s="8"/>
      <c r="C12" s="8"/>
      <c r="D12" s="8"/>
      <c r="E12" s="8"/>
      <c r="F12" s="8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2:20" x14ac:dyDescent="0.25">
      <c r="B13" s="51" t="s">
        <v>75</v>
      </c>
      <c r="C13" s="51"/>
      <c r="D13" s="51"/>
      <c r="E13" s="51"/>
      <c r="F13" s="51"/>
      <c r="H13" s="28" t="s">
        <v>58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0" x14ac:dyDescent="0.25">
      <c r="B14" s="8"/>
      <c r="C14" s="8" t="s">
        <v>8</v>
      </c>
      <c r="D14" s="8"/>
      <c r="E14" s="8"/>
      <c r="F14" s="8"/>
      <c r="H14" t="s">
        <v>59</v>
      </c>
      <c r="I14" s="53">
        <v>1591</v>
      </c>
      <c r="J14" s="53"/>
      <c r="K14" s="53">
        <v>2000</v>
      </c>
      <c r="L14" s="53"/>
      <c r="M14" s="53">
        <v>923</v>
      </c>
      <c r="N14" s="53"/>
      <c r="O14" s="53">
        <v>890</v>
      </c>
      <c r="P14" s="53"/>
      <c r="Q14" s="53">
        <v>582</v>
      </c>
      <c r="R14" s="53"/>
      <c r="S14" s="53">
        <v>1548</v>
      </c>
      <c r="T14" s="53"/>
    </row>
    <row r="15" spans="2:20" x14ac:dyDescent="0.25">
      <c r="B15" s="8"/>
      <c r="C15" s="8" t="s">
        <v>60</v>
      </c>
      <c r="D15" s="8"/>
      <c r="E15" s="8"/>
      <c r="F15" s="8"/>
      <c r="H15" t="s">
        <v>61</v>
      </c>
      <c r="I15" s="53">
        <v>833</v>
      </c>
      <c r="J15" s="53"/>
      <c r="K15" s="53">
        <v>1931</v>
      </c>
      <c r="L15" s="53"/>
      <c r="M15" s="53">
        <v>1389</v>
      </c>
      <c r="N15" s="53"/>
      <c r="O15" s="53">
        <v>1320</v>
      </c>
      <c r="P15" s="53"/>
      <c r="Q15" s="53">
        <v>954</v>
      </c>
      <c r="R15" s="53"/>
      <c r="S15" s="53">
        <v>1001</v>
      </c>
      <c r="T15" s="53"/>
    </row>
    <row r="16" spans="2:20" x14ac:dyDescent="0.25">
      <c r="B16" s="8"/>
      <c r="C16" s="8" t="s">
        <v>62</v>
      </c>
      <c r="D16" s="8"/>
      <c r="E16" s="8"/>
      <c r="F16" s="8"/>
      <c r="H16" t="s">
        <v>63</v>
      </c>
      <c r="I16" s="53">
        <v>1983</v>
      </c>
      <c r="J16" s="53"/>
      <c r="K16" s="53">
        <v>750</v>
      </c>
      <c r="L16" s="53"/>
      <c r="M16" s="53">
        <v>1631</v>
      </c>
      <c r="N16" s="53"/>
      <c r="O16" s="53">
        <v>1799</v>
      </c>
      <c r="P16" s="53"/>
      <c r="Q16" s="53">
        <v>1378</v>
      </c>
      <c r="R16" s="53"/>
      <c r="S16" s="53">
        <v>345</v>
      </c>
      <c r="T16" s="53"/>
    </row>
    <row r="17" spans="2:20" x14ac:dyDescent="0.25">
      <c r="B17" s="8"/>
      <c r="C17" s="8" t="s">
        <v>64</v>
      </c>
      <c r="D17" s="8"/>
      <c r="E17" s="8"/>
      <c r="F17" s="8"/>
      <c r="H17" t="s">
        <v>8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2:20" x14ac:dyDescent="0.25">
      <c r="B18" s="8"/>
      <c r="C18" s="8" t="s">
        <v>65</v>
      </c>
      <c r="D18" s="8"/>
      <c r="E18" s="8"/>
      <c r="F18" s="8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2:20" x14ac:dyDescent="0.25">
      <c r="B19" s="8"/>
      <c r="C19" s="8" t="s">
        <v>66</v>
      </c>
      <c r="D19" s="8"/>
      <c r="E19" s="8"/>
      <c r="F19" s="8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2:20" ht="15.75" thickBot="1" x14ac:dyDescent="0.3">
      <c r="B20" s="8"/>
      <c r="C20" s="8" t="s">
        <v>67</v>
      </c>
      <c r="D20" s="8"/>
      <c r="E20" s="8"/>
      <c r="F20" s="8"/>
      <c r="H20" s="31" t="s">
        <v>68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spans="2:20" ht="15.75" thickTop="1" x14ac:dyDescent="0.25">
      <c r="B21" s="8"/>
      <c r="C21" s="8"/>
      <c r="D21" s="8"/>
      <c r="E21" s="8"/>
      <c r="F21" s="8"/>
    </row>
    <row r="23" spans="2:20" ht="15.75" thickBot="1" x14ac:dyDescent="0.3">
      <c r="H23" t="s">
        <v>76</v>
      </c>
      <c r="I23" s="49"/>
      <c r="J23" s="50"/>
      <c r="K23" s="30"/>
      <c r="O23" s="7" t="s">
        <v>69</v>
      </c>
      <c r="P23" s="7" t="s">
        <v>52</v>
      </c>
      <c r="Q23" s="7" t="s">
        <v>70</v>
      </c>
    </row>
    <row r="24" spans="2:20" ht="15.75" thickTop="1" x14ac:dyDescent="0.25">
      <c r="N24" t="s">
        <v>71</v>
      </c>
      <c r="O24" s="29">
        <v>99</v>
      </c>
      <c r="P24" s="29">
        <v>78</v>
      </c>
      <c r="Q24" s="29">
        <v>70</v>
      </c>
    </row>
    <row r="25" spans="2:20" ht="15.75" thickBot="1" x14ac:dyDescent="0.3">
      <c r="H25" t="s">
        <v>73</v>
      </c>
      <c r="I25" s="49"/>
      <c r="J25" s="49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2:20" ht="15.75" thickTop="1" x14ac:dyDescent="0.25">
      <c r="C26" t="s">
        <v>8</v>
      </c>
      <c r="D26" s="32" t="s">
        <v>8</v>
      </c>
      <c r="H26" t="s">
        <v>8</v>
      </c>
      <c r="K26" t="s">
        <v>8</v>
      </c>
    </row>
    <row r="27" spans="2:20" ht="15.75" thickBot="1" x14ac:dyDescent="0.3">
      <c r="H27" t="s">
        <v>77</v>
      </c>
      <c r="I27" s="49"/>
      <c r="J27" s="50"/>
    </row>
    <row r="28" spans="2:20" ht="15.75" thickTop="1" x14ac:dyDescent="0.25"/>
  </sheetData>
  <mergeCells count="46">
    <mergeCell ref="H2:T3"/>
    <mergeCell ref="I5:J5"/>
    <mergeCell ref="K5:L5"/>
    <mergeCell ref="M5:N5"/>
    <mergeCell ref="O5:P5"/>
    <mergeCell ref="Q5:R5"/>
    <mergeCell ref="S5:T5"/>
    <mergeCell ref="S11:T11"/>
    <mergeCell ref="I14:J14"/>
    <mergeCell ref="K14:L14"/>
    <mergeCell ref="M14:N14"/>
    <mergeCell ref="O14:P14"/>
    <mergeCell ref="Q14:R14"/>
    <mergeCell ref="S14:T14"/>
    <mergeCell ref="I11:J11"/>
    <mergeCell ref="K11:L11"/>
    <mergeCell ref="M11:N11"/>
    <mergeCell ref="O11:P11"/>
    <mergeCell ref="Q11:R11"/>
    <mergeCell ref="S16:T16"/>
    <mergeCell ref="I15:J15"/>
    <mergeCell ref="K15:L15"/>
    <mergeCell ref="M15:N15"/>
    <mergeCell ref="O15:P15"/>
    <mergeCell ref="Q15:R15"/>
    <mergeCell ref="I16:J16"/>
    <mergeCell ref="K16:L16"/>
    <mergeCell ref="M16:N16"/>
    <mergeCell ref="O16:P16"/>
    <mergeCell ref="Q16:R16"/>
    <mergeCell ref="I27:J27"/>
    <mergeCell ref="B13:F13"/>
    <mergeCell ref="S20:T20"/>
    <mergeCell ref="I23:J23"/>
    <mergeCell ref="I25:J25"/>
    <mergeCell ref="K25:L25"/>
    <mergeCell ref="M25:N25"/>
    <mergeCell ref="O25:P25"/>
    <mergeCell ref="Q25:R25"/>
    <mergeCell ref="S25:T25"/>
    <mergeCell ref="I20:J20"/>
    <mergeCell ref="K20:L20"/>
    <mergeCell ref="M20:N20"/>
    <mergeCell ref="O20:P20"/>
    <mergeCell ref="Q20:R20"/>
    <mergeCell ref="S15:T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CECB-6FD3-4061-8483-8E1F557DF520}">
  <dimension ref="A1:X27"/>
  <sheetViews>
    <sheetView workbookViewId="0">
      <selection activeCell="L20" sqref="L20"/>
    </sheetView>
  </sheetViews>
  <sheetFormatPr defaultRowHeight="15" x14ac:dyDescent="0.25"/>
  <cols>
    <col min="10" max="10" width="7.7109375" customWidth="1"/>
    <col min="11" max="11" width="13.85546875" customWidth="1"/>
    <col min="21" max="21" width="3.7109375" customWidth="1"/>
    <col min="22" max="22" width="16.28515625" bestFit="1" customWidth="1"/>
  </cols>
  <sheetData>
    <row r="1" spans="1:24" ht="20.45" customHeight="1" x14ac:dyDescent="0.25"/>
    <row r="2" spans="1:24" ht="15" customHeight="1" x14ac:dyDescent="0.25">
      <c r="B2" s="18"/>
      <c r="C2" s="18"/>
      <c r="D2" s="18"/>
      <c r="E2" s="18"/>
      <c r="F2" s="18"/>
      <c r="G2" s="18"/>
      <c r="H2" s="18"/>
      <c r="I2" s="18"/>
      <c r="K2" s="56" t="s">
        <v>26</v>
      </c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21"/>
      <c r="X2" s="21"/>
    </row>
    <row r="3" spans="1:24" ht="15" customHeight="1" x14ac:dyDescent="0.25">
      <c r="B3" s="8"/>
      <c r="C3" s="8"/>
      <c r="D3" s="8"/>
      <c r="E3" s="8"/>
      <c r="F3" s="18"/>
      <c r="G3" s="18"/>
      <c r="H3" s="18"/>
      <c r="I3" s="18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21"/>
      <c r="X3" s="21"/>
    </row>
    <row r="4" spans="1:24" ht="26.25" x14ac:dyDescent="0.4">
      <c r="B4" s="57" t="s">
        <v>26</v>
      </c>
      <c r="C4" s="57"/>
      <c r="D4" s="57"/>
      <c r="E4" s="57"/>
      <c r="F4" s="57"/>
      <c r="G4" s="57"/>
      <c r="H4" s="57"/>
      <c r="I4" s="57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21"/>
      <c r="X4" s="21"/>
    </row>
    <row r="5" spans="1:24" ht="15" customHeight="1" x14ac:dyDescent="0.25">
      <c r="A5" s="15"/>
      <c r="B5" s="8"/>
      <c r="C5" s="8"/>
      <c r="D5" s="8"/>
      <c r="E5" s="8"/>
      <c r="F5" s="8"/>
      <c r="G5" s="8"/>
      <c r="H5" s="8"/>
      <c r="I5" s="8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21"/>
      <c r="X5" s="21"/>
    </row>
    <row r="6" spans="1:24" ht="15" customHeight="1" x14ac:dyDescent="0.25">
      <c r="A6" s="15"/>
      <c r="B6" s="8"/>
      <c r="C6" s="8"/>
      <c r="D6" s="8"/>
      <c r="E6" s="8"/>
      <c r="F6" s="8"/>
      <c r="G6" s="8"/>
      <c r="H6" s="8"/>
      <c r="I6" s="8"/>
    </row>
    <row r="7" spans="1:24" ht="15" customHeight="1" x14ac:dyDescent="0.25">
      <c r="A7" s="15"/>
      <c r="B7" s="8"/>
      <c r="C7" s="8"/>
      <c r="D7" s="8"/>
      <c r="E7" s="8"/>
      <c r="F7" s="8"/>
      <c r="G7" s="8"/>
      <c r="H7" s="8"/>
      <c r="I7" s="8"/>
      <c r="K7" s="19" t="s">
        <v>29</v>
      </c>
      <c r="L7" s="55" t="s">
        <v>30</v>
      </c>
      <c r="M7" s="55"/>
      <c r="N7" s="55" t="s">
        <v>31</v>
      </c>
      <c r="O7" s="55"/>
      <c r="P7" s="55" t="s">
        <v>32</v>
      </c>
      <c r="Q7" s="55"/>
      <c r="R7" s="55" t="s">
        <v>33</v>
      </c>
      <c r="S7" s="55"/>
      <c r="T7" s="55" t="s">
        <v>34</v>
      </c>
      <c r="U7" s="55"/>
      <c r="V7" s="19" t="s">
        <v>35</v>
      </c>
    </row>
    <row r="8" spans="1:24" ht="15" customHeight="1" x14ac:dyDescent="0.25">
      <c r="A8" s="15"/>
      <c r="B8" s="8"/>
      <c r="C8" s="8"/>
      <c r="D8" s="8"/>
      <c r="E8" s="8"/>
      <c r="F8" s="8"/>
      <c r="G8" s="8"/>
      <c r="H8" s="8"/>
      <c r="I8" s="8"/>
    </row>
    <row r="9" spans="1:24" ht="18.75" customHeight="1" x14ac:dyDescent="0.25">
      <c r="B9" s="8"/>
      <c r="C9" s="8"/>
      <c r="D9" s="8"/>
      <c r="E9" s="8"/>
      <c r="F9" s="8"/>
      <c r="G9" s="8"/>
      <c r="H9" s="8"/>
      <c r="I9" s="8"/>
      <c r="K9" s="20" t="s">
        <v>36</v>
      </c>
    </row>
    <row r="10" spans="1:24" ht="15" customHeight="1" x14ac:dyDescent="0.25">
      <c r="A10" s="16"/>
      <c r="B10" s="8"/>
      <c r="C10" s="8"/>
      <c r="D10" s="8"/>
      <c r="E10" s="8"/>
      <c r="F10" s="8"/>
      <c r="G10" s="8"/>
      <c r="H10" s="8"/>
      <c r="I10" s="8"/>
      <c r="K10" s="25" t="s">
        <v>37</v>
      </c>
    </row>
    <row r="11" spans="1:24" ht="15" customHeight="1" x14ac:dyDescent="0.25">
      <c r="A11" s="16"/>
      <c r="B11" s="8"/>
      <c r="C11" s="8"/>
      <c r="D11" s="8"/>
      <c r="E11" s="8"/>
      <c r="F11" s="8"/>
      <c r="G11" s="8"/>
      <c r="H11" s="8"/>
      <c r="I11" s="8"/>
    </row>
    <row r="12" spans="1:24" ht="19.5" customHeight="1" x14ac:dyDescent="0.25">
      <c r="A12" s="16"/>
      <c r="B12" s="8"/>
      <c r="C12" s="8"/>
      <c r="D12" s="8"/>
      <c r="E12" s="8"/>
      <c r="F12" s="8"/>
      <c r="G12" s="8"/>
      <c r="H12" s="8"/>
      <c r="I12" s="8"/>
      <c r="K12" s="20" t="s">
        <v>40</v>
      </c>
    </row>
    <row r="13" spans="1:24" ht="18.75" customHeight="1" x14ac:dyDescent="0.25">
      <c r="A13" s="16"/>
      <c r="B13" s="8"/>
      <c r="C13" s="8"/>
      <c r="D13" s="8"/>
      <c r="E13" s="8"/>
      <c r="F13" s="8"/>
      <c r="G13" s="8"/>
      <c r="H13" s="8"/>
      <c r="I13" s="8"/>
      <c r="K13" s="25" t="s">
        <v>37</v>
      </c>
    </row>
    <row r="14" spans="1:24" x14ac:dyDescent="0.25">
      <c r="B14" s="8"/>
      <c r="C14" s="8"/>
      <c r="D14" s="8"/>
      <c r="E14" s="8"/>
      <c r="F14" s="8"/>
      <c r="G14" s="8"/>
      <c r="H14" s="8"/>
      <c r="I14" s="8"/>
    </row>
    <row r="15" spans="1:24" ht="25.5" customHeight="1" x14ac:dyDescent="0.7">
      <c r="A15" s="17"/>
      <c r="B15" s="8"/>
      <c r="C15" s="8"/>
      <c r="D15" s="8"/>
      <c r="E15" s="8"/>
      <c r="F15" s="8"/>
      <c r="G15" s="8"/>
      <c r="H15" s="8"/>
      <c r="I15" s="8"/>
      <c r="K15" s="20" t="s">
        <v>41</v>
      </c>
    </row>
    <row r="16" spans="1:24" ht="18.75" customHeight="1" x14ac:dyDescent="0.7">
      <c r="A16" s="17"/>
      <c r="B16" s="8"/>
      <c r="C16" s="8"/>
      <c r="D16" s="8"/>
      <c r="E16" s="8"/>
      <c r="F16" s="8"/>
      <c r="G16" s="8"/>
      <c r="H16" s="8"/>
      <c r="I16" s="8"/>
      <c r="K16" s="26" t="s">
        <v>37</v>
      </c>
    </row>
    <row r="17" spans="1:11" ht="15" customHeight="1" x14ac:dyDescent="0.7">
      <c r="A17" s="17"/>
      <c r="B17" s="58" t="s">
        <v>42</v>
      </c>
      <c r="C17" s="58"/>
      <c r="D17" s="58"/>
      <c r="E17" s="58"/>
      <c r="F17" s="58"/>
      <c r="G17" s="58"/>
      <c r="H17" s="58"/>
      <c r="I17" s="58"/>
    </row>
    <row r="18" spans="1:11" ht="14.25" customHeight="1" x14ac:dyDescent="0.7">
      <c r="A18" s="17"/>
      <c r="B18" s="58" t="s">
        <v>43</v>
      </c>
      <c r="C18" s="58"/>
      <c r="D18" s="58"/>
      <c r="E18" s="58"/>
      <c r="F18" s="58"/>
      <c r="G18" s="58"/>
      <c r="H18" s="58"/>
      <c r="I18" s="58"/>
      <c r="K18" t="s">
        <v>8</v>
      </c>
    </row>
    <row r="19" spans="1:11" x14ac:dyDescent="0.25">
      <c r="B19" s="51" t="s">
        <v>8</v>
      </c>
      <c r="C19" s="51"/>
      <c r="D19" s="51"/>
      <c r="E19" s="51"/>
      <c r="F19" s="51"/>
      <c r="G19" s="51"/>
      <c r="H19" s="51"/>
      <c r="I19" s="8"/>
    </row>
    <row r="20" spans="1:11" ht="19.899999999999999" customHeight="1" x14ac:dyDescent="0.25">
      <c r="B20" s="8"/>
      <c r="C20" s="8" t="s">
        <v>27</v>
      </c>
      <c r="D20" s="8"/>
      <c r="E20" s="8"/>
      <c r="F20" s="8"/>
      <c r="G20" s="8"/>
      <c r="H20" s="8"/>
      <c r="I20" s="8"/>
    </row>
    <row r="21" spans="1:11" ht="15" customHeight="1" x14ac:dyDescent="0.25">
      <c r="B21" s="8"/>
      <c r="C21" s="8" t="s">
        <v>28</v>
      </c>
      <c r="D21" s="8"/>
      <c r="E21" s="8"/>
      <c r="F21" s="8"/>
      <c r="G21" s="8"/>
      <c r="H21" s="8"/>
      <c r="I21" s="8"/>
    </row>
    <row r="22" spans="1:11" x14ac:dyDescent="0.25">
      <c r="B22" s="8"/>
      <c r="C22" s="8" t="s">
        <v>44</v>
      </c>
      <c r="D22" s="8"/>
      <c r="E22" s="8"/>
      <c r="F22" s="8"/>
      <c r="G22" s="8"/>
      <c r="H22" s="8"/>
      <c r="I22" s="8"/>
    </row>
    <row r="23" spans="1:11" x14ac:dyDescent="0.25">
      <c r="B23" s="8"/>
      <c r="C23" s="8" t="s">
        <v>45</v>
      </c>
      <c r="D23" s="8"/>
      <c r="E23" s="8"/>
      <c r="F23" s="8"/>
      <c r="G23" s="8"/>
      <c r="H23" s="8"/>
      <c r="I23" s="8"/>
    </row>
    <row r="24" spans="1:11" x14ac:dyDescent="0.25">
      <c r="B24" s="8"/>
      <c r="C24" s="8" t="s">
        <v>46</v>
      </c>
      <c r="D24" s="8"/>
      <c r="E24" s="8"/>
      <c r="F24" s="8"/>
      <c r="G24" s="8"/>
      <c r="H24" s="8"/>
      <c r="I24" s="8"/>
    </row>
    <row r="25" spans="1:11" x14ac:dyDescent="0.25">
      <c r="B25" s="8"/>
      <c r="C25" s="8" t="s">
        <v>47</v>
      </c>
      <c r="D25" s="8"/>
      <c r="E25" s="8"/>
      <c r="F25" s="8"/>
      <c r="G25" s="8"/>
      <c r="H25" s="8"/>
      <c r="I25" s="8"/>
    </row>
    <row r="26" spans="1:11" x14ac:dyDescent="0.25">
      <c r="B26" s="8"/>
      <c r="C26" s="8" t="s">
        <v>48</v>
      </c>
      <c r="D26" s="8"/>
      <c r="E26" s="8"/>
      <c r="F26" s="8"/>
      <c r="G26" s="8"/>
      <c r="H26" s="8"/>
      <c r="I26" s="8"/>
    </row>
    <row r="27" spans="1:11" x14ac:dyDescent="0.25">
      <c r="B27" s="8"/>
      <c r="C27" s="8"/>
      <c r="D27" s="8"/>
      <c r="E27" s="8"/>
      <c r="F27" s="8"/>
      <c r="G27" s="8"/>
      <c r="H27" s="8"/>
      <c r="I27" s="8"/>
    </row>
  </sheetData>
  <mergeCells count="10">
    <mergeCell ref="T7:U7"/>
    <mergeCell ref="K2:V5"/>
    <mergeCell ref="B4:I4"/>
    <mergeCell ref="B17:I17"/>
    <mergeCell ref="B18:I18"/>
    <mergeCell ref="B19:H19"/>
    <mergeCell ref="L7:M7"/>
    <mergeCell ref="N7:O7"/>
    <mergeCell ref="P7:Q7"/>
    <mergeCell ref="R7:S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D046-0BCE-46DE-BEE0-B4AB5BFAFA11}">
  <dimension ref="A1:AI31"/>
  <sheetViews>
    <sheetView tabSelected="1" zoomScale="99" workbookViewId="0">
      <selection activeCell="K14" sqref="K14:L14"/>
    </sheetView>
  </sheetViews>
  <sheetFormatPr defaultRowHeight="15" x14ac:dyDescent="0.25"/>
  <cols>
    <col min="1" max="1" width="3" customWidth="1"/>
    <col min="2" max="2" width="3.85546875" customWidth="1"/>
    <col min="3" max="3" width="9.85546875" bestFit="1" customWidth="1"/>
    <col min="5" max="5" width="11.85546875" customWidth="1"/>
    <col min="6" max="6" width="14.5703125" customWidth="1"/>
    <col min="7" max="7" width="24.28515625" customWidth="1"/>
    <col min="10" max="10" width="30.7109375" customWidth="1"/>
    <col min="11" max="11" width="12.42578125" customWidth="1"/>
    <col min="12" max="12" width="8" customWidth="1"/>
    <col min="15" max="15" width="11.42578125" customWidth="1"/>
    <col min="17" max="17" width="10.5703125" customWidth="1"/>
    <col min="18" max="18" width="11.85546875" customWidth="1"/>
    <col min="23" max="23" width="7.140625" customWidth="1"/>
    <col min="24" max="24" width="12.140625" customWidth="1"/>
    <col min="30" max="30" width="12.28515625" bestFit="1" customWidth="1"/>
  </cols>
  <sheetData>
    <row r="1" spans="1:3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5" ht="14.45" customHeight="1" x14ac:dyDescent="0.25">
      <c r="A2" s="4"/>
      <c r="B2" s="4"/>
      <c r="C2" s="60" t="s">
        <v>9</v>
      </c>
      <c r="D2" s="60"/>
      <c r="E2" s="60"/>
      <c r="F2" s="60"/>
      <c r="G2" s="60"/>
      <c r="H2" s="60"/>
      <c r="I2" s="4"/>
      <c r="J2" s="59" t="s">
        <v>10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4"/>
      <c r="X2" s="60" t="s">
        <v>11</v>
      </c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 ht="14.45" customHeight="1" x14ac:dyDescent="0.25">
      <c r="A3" s="4"/>
      <c r="B3" s="4"/>
      <c r="C3" s="60"/>
      <c r="D3" s="60"/>
      <c r="E3" s="60"/>
      <c r="F3" s="60"/>
      <c r="G3" s="60"/>
      <c r="H3" s="60"/>
      <c r="I3" s="4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4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</row>
    <row r="4" spans="1:35" ht="28.15" customHeight="1" x14ac:dyDescent="0.25">
      <c r="A4" s="4"/>
      <c r="B4" s="4"/>
      <c r="W4" s="4"/>
    </row>
    <row r="5" spans="1:35" ht="15" customHeight="1" x14ac:dyDescent="0.25">
      <c r="A5" s="4"/>
      <c r="B5" s="4"/>
      <c r="C5" s="61" t="s">
        <v>89</v>
      </c>
      <c r="D5" s="61"/>
      <c r="E5" s="61"/>
      <c r="F5" s="61"/>
      <c r="G5" s="61"/>
      <c r="H5" s="61"/>
      <c r="J5" s="54" t="s">
        <v>49</v>
      </c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4"/>
      <c r="X5" s="64" t="s">
        <v>26</v>
      </c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ht="15" customHeight="1" x14ac:dyDescent="0.25">
      <c r="A6" s="4"/>
      <c r="B6" s="4"/>
      <c r="C6" s="61"/>
      <c r="D6" s="61"/>
      <c r="E6" s="61"/>
      <c r="F6" s="61"/>
      <c r="G6" s="61"/>
      <c r="H6" s="61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</row>
    <row r="7" spans="1:35" x14ac:dyDescent="0.25">
      <c r="A7" s="4"/>
      <c r="B7" s="4"/>
      <c r="W7" s="4"/>
    </row>
    <row r="8" spans="1:35" ht="15.75" thickBot="1" x14ac:dyDescent="0.3">
      <c r="A8" s="4"/>
      <c r="B8" s="4"/>
      <c r="D8" s="38" t="s">
        <v>79</v>
      </c>
      <c r="E8" s="36"/>
      <c r="F8" s="42">
        <v>48971.35</v>
      </c>
      <c r="G8" s="36"/>
      <c r="K8" s="48" t="s">
        <v>30</v>
      </c>
      <c r="L8" s="48"/>
      <c r="M8" s="48" t="s">
        <v>31</v>
      </c>
      <c r="N8" s="48"/>
      <c r="O8" s="48" t="s">
        <v>32</v>
      </c>
      <c r="P8" s="48"/>
      <c r="Q8" s="48" t="s">
        <v>33</v>
      </c>
      <c r="R8" s="48"/>
      <c r="S8" s="48" t="s">
        <v>34</v>
      </c>
      <c r="T8" s="48"/>
      <c r="U8" s="48" t="s">
        <v>50</v>
      </c>
      <c r="V8" s="48"/>
      <c r="W8" s="4"/>
      <c r="X8" s="19" t="s">
        <v>29</v>
      </c>
      <c r="Y8" s="55" t="s">
        <v>30</v>
      </c>
      <c r="Z8" s="55"/>
      <c r="AA8" s="55" t="s">
        <v>31</v>
      </c>
      <c r="AB8" s="55"/>
      <c r="AC8" s="55" t="s">
        <v>32</v>
      </c>
      <c r="AD8" s="55"/>
      <c r="AE8" s="55" t="s">
        <v>33</v>
      </c>
      <c r="AF8" s="55"/>
      <c r="AG8" s="55" t="s">
        <v>34</v>
      </c>
      <c r="AH8" s="55"/>
      <c r="AI8" s="19" t="s">
        <v>35</v>
      </c>
    </row>
    <row r="9" spans="1:35" ht="15.75" thickTop="1" x14ac:dyDescent="0.25">
      <c r="A9" s="4"/>
      <c r="B9" s="4"/>
      <c r="D9" s="36"/>
      <c r="E9" s="36"/>
      <c r="F9" s="36"/>
      <c r="G9" s="36"/>
      <c r="K9" s="7" t="s">
        <v>51</v>
      </c>
      <c r="L9" s="7" t="s">
        <v>52</v>
      </c>
      <c r="M9" s="7" t="s">
        <v>51</v>
      </c>
      <c r="N9" s="7" t="s">
        <v>52</v>
      </c>
      <c r="O9" s="7" t="s">
        <v>51</v>
      </c>
      <c r="P9" s="7" t="s">
        <v>52</v>
      </c>
      <c r="Q9" s="7" t="s">
        <v>51</v>
      </c>
      <c r="R9" s="7" t="s">
        <v>52</v>
      </c>
      <c r="S9" s="7" t="s">
        <v>51</v>
      </c>
      <c r="T9" s="7" t="s">
        <v>52</v>
      </c>
      <c r="U9" s="7" t="s">
        <v>51</v>
      </c>
      <c r="V9" s="7" t="s">
        <v>52</v>
      </c>
      <c r="W9" s="4"/>
    </row>
    <row r="10" spans="1:35" ht="15.75" x14ac:dyDescent="0.25">
      <c r="A10" s="4"/>
      <c r="B10" s="4"/>
      <c r="D10" s="36"/>
      <c r="E10" s="36"/>
      <c r="F10" s="36"/>
      <c r="G10" s="36"/>
      <c r="J10" s="28" t="s">
        <v>53</v>
      </c>
      <c r="W10" s="4"/>
      <c r="X10" s="20" t="s">
        <v>36</v>
      </c>
      <c r="Y10" s="22">
        <v>0.33333333333333331</v>
      </c>
      <c r="Z10" s="22">
        <v>0.66666666666666663</v>
      </c>
      <c r="AA10" s="22">
        <v>0.33333333333333331</v>
      </c>
      <c r="AB10" s="22">
        <v>0.66666666666666663</v>
      </c>
      <c r="AC10" s="22">
        <v>0.33333333333333331</v>
      </c>
      <c r="AD10" s="22">
        <v>0.66666666666666663</v>
      </c>
      <c r="AE10" s="22">
        <v>0.33333333333333331</v>
      </c>
      <c r="AF10" s="22">
        <v>0.66666666666666663</v>
      </c>
      <c r="AG10" s="22">
        <v>0.33333333333333331</v>
      </c>
      <c r="AH10" s="22">
        <v>0.66666666666666663</v>
      </c>
      <c r="AI10" s="23" t="s">
        <v>8</v>
      </c>
    </row>
    <row r="11" spans="1:35" ht="15.75" thickBot="1" x14ac:dyDescent="0.3">
      <c r="A11" s="4"/>
      <c r="B11" s="4"/>
      <c r="D11" s="38" t="s">
        <v>80</v>
      </c>
      <c r="E11" s="36"/>
      <c r="F11" s="36"/>
      <c r="G11" s="36"/>
      <c r="J11" t="s">
        <v>54</v>
      </c>
      <c r="K11" s="7">
        <v>55</v>
      </c>
      <c r="L11" s="7">
        <v>89</v>
      </c>
      <c r="M11" s="7">
        <v>121</v>
      </c>
      <c r="N11" s="7">
        <v>47</v>
      </c>
      <c r="O11" s="7">
        <v>48</v>
      </c>
      <c r="P11" s="7">
        <v>91</v>
      </c>
      <c r="Q11" s="7">
        <v>39</v>
      </c>
      <c r="R11" s="7">
        <v>63</v>
      </c>
      <c r="S11" s="7">
        <v>115</v>
      </c>
      <c r="T11" s="7">
        <v>88</v>
      </c>
      <c r="U11" s="7">
        <v>78</v>
      </c>
      <c r="V11" s="7">
        <v>31</v>
      </c>
      <c r="W11" s="4"/>
      <c r="X11" s="25" t="s">
        <v>37</v>
      </c>
      <c r="Y11" s="63">
        <f>SUM(Z10-Y10)</f>
        <v>0.33333333333333331</v>
      </c>
      <c r="Z11" s="63"/>
      <c r="AA11" s="63">
        <f>SUM(AB10-AA10)</f>
        <v>0.33333333333333331</v>
      </c>
      <c r="AB11" s="63"/>
      <c r="AC11" s="63">
        <f>SUM(AD10-AC10)</f>
        <v>0.33333333333333331</v>
      </c>
      <c r="AD11" s="63"/>
      <c r="AE11" s="63">
        <f>SUM(AF10-AE10)</f>
        <v>0.33333333333333331</v>
      </c>
      <c r="AF11" s="63"/>
      <c r="AG11" s="63">
        <f>SUM(AH10-AG10)</f>
        <v>0.33333333333333331</v>
      </c>
      <c r="AH11" s="63"/>
      <c r="AI11" s="24">
        <f>SUM(Y11:AH11)*24</f>
        <v>40</v>
      </c>
    </row>
    <row r="12" spans="1:35" ht="16.5" thickTop="1" thickBot="1" x14ac:dyDescent="0.3">
      <c r="A12" s="4"/>
      <c r="B12" s="4"/>
      <c r="D12" s="36"/>
      <c r="E12" s="40" t="s">
        <v>81</v>
      </c>
      <c r="F12" s="42">
        <v>12113.11</v>
      </c>
      <c r="G12" s="36"/>
      <c r="J12" t="s">
        <v>55</v>
      </c>
      <c r="K12" s="7">
        <v>72</v>
      </c>
      <c r="L12" s="7">
        <v>120</v>
      </c>
      <c r="M12" s="7">
        <v>69</v>
      </c>
      <c r="N12" s="7">
        <v>80</v>
      </c>
      <c r="O12" s="7">
        <v>112</v>
      </c>
      <c r="P12" s="7">
        <v>77</v>
      </c>
      <c r="Q12" s="7">
        <v>58</v>
      </c>
      <c r="R12" s="7">
        <v>112</v>
      </c>
      <c r="S12" s="7">
        <v>97</v>
      </c>
      <c r="T12" s="7">
        <v>114</v>
      </c>
      <c r="U12" s="7">
        <v>85</v>
      </c>
      <c r="V12" s="7">
        <v>69</v>
      </c>
      <c r="W12" s="4"/>
      <c r="AI12" s="10"/>
    </row>
    <row r="13" spans="1:35" ht="17.25" thickTop="1" thickBot="1" x14ac:dyDescent="0.3">
      <c r="A13" s="4"/>
      <c r="B13" s="4"/>
      <c r="D13" s="36"/>
      <c r="E13" s="40" t="s">
        <v>82</v>
      </c>
      <c r="F13" s="43">
        <v>31578.71</v>
      </c>
      <c r="G13" s="36"/>
      <c r="J13" t="s">
        <v>56</v>
      </c>
      <c r="K13" s="7">
        <v>40</v>
      </c>
      <c r="L13" s="7">
        <v>118</v>
      </c>
      <c r="M13" s="7">
        <v>39</v>
      </c>
      <c r="N13" s="7">
        <v>105</v>
      </c>
      <c r="O13" s="7">
        <v>34</v>
      </c>
      <c r="P13" s="7">
        <v>72</v>
      </c>
      <c r="Q13" s="7">
        <v>123</v>
      </c>
      <c r="R13" s="7">
        <v>61</v>
      </c>
      <c r="S13" s="7">
        <v>81</v>
      </c>
      <c r="T13" s="7">
        <v>76</v>
      </c>
      <c r="U13" s="7">
        <v>66</v>
      </c>
      <c r="V13" s="7">
        <v>38</v>
      </c>
      <c r="W13" s="4"/>
      <c r="X13" s="20" t="s">
        <v>38</v>
      </c>
      <c r="Y13" s="22">
        <v>0.33333333333333331</v>
      </c>
      <c r="Z13" s="22">
        <v>0.66666666666666663</v>
      </c>
      <c r="AA13" s="22">
        <v>0.33333333333333331</v>
      </c>
      <c r="AB13" s="22">
        <v>0.66666666666666663</v>
      </c>
      <c r="AC13" s="22">
        <v>0.33333333333333331</v>
      </c>
      <c r="AD13" s="22">
        <v>0.66666666666666663</v>
      </c>
      <c r="AE13" s="22">
        <v>0.33333333333333331</v>
      </c>
      <c r="AF13" s="22">
        <v>0.66666666666666663</v>
      </c>
      <c r="AG13" s="22">
        <v>0.33333333333333331</v>
      </c>
      <c r="AH13" s="22">
        <v>0.41666666666666669</v>
      </c>
      <c r="AI13" s="10" t="s">
        <v>8</v>
      </c>
    </row>
    <row r="14" spans="1:35" ht="16.5" thickTop="1" thickBot="1" x14ac:dyDescent="0.3">
      <c r="A14" s="4"/>
      <c r="B14" s="4"/>
      <c r="D14" s="36"/>
      <c r="E14" s="40" t="s">
        <v>83</v>
      </c>
      <c r="F14" s="43">
        <v>3068.97</v>
      </c>
      <c r="G14" s="36"/>
      <c r="J14" s="6" t="s">
        <v>57</v>
      </c>
      <c r="K14" s="53">
        <f>SUM((K11+K12+K13)*$P$27)+((L11+L12+L13)*$Q$27)</f>
        <v>42039</v>
      </c>
      <c r="L14" s="53"/>
      <c r="M14" s="53">
        <f>SUM((M11+M12+M13)*$P$27)+((N11+N12+N13)*$Q$27)</f>
        <v>40767</v>
      </c>
      <c r="N14" s="53"/>
      <c r="O14" s="53">
        <f>SUM((O11+O12+O13)*$P$27)+((P11+P12+P13)*$Q$27)</f>
        <v>37926</v>
      </c>
      <c r="P14" s="53"/>
      <c r="Q14" s="53">
        <f>SUM((Q11+Q12+Q13)*$P$27)+((R11+R12+R13)*$Q$27)</f>
        <v>40188</v>
      </c>
      <c r="R14" s="53"/>
      <c r="S14" s="53">
        <f>SUM((S11+S12+S13)*$P$27)+((T11+T12+T13)*$Q$27)</f>
        <v>50691</v>
      </c>
      <c r="T14" s="53"/>
      <c r="U14" s="53">
        <f>SUM((U11+U12+U13)*$P$27)+((V11+V12+V13)*$Q$27)</f>
        <v>33435</v>
      </c>
      <c r="V14" s="53"/>
      <c r="W14" s="4"/>
      <c r="X14" s="25" t="s">
        <v>37</v>
      </c>
      <c r="Y14" s="63">
        <f>SUM(Z13-Y13)</f>
        <v>0.33333333333333331</v>
      </c>
      <c r="Z14" s="63"/>
      <c r="AA14" s="63">
        <f>SUM(AB13-AA13)</f>
        <v>0.33333333333333331</v>
      </c>
      <c r="AB14" s="63"/>
      <c r="AC14" s="63">
        <f>SUM(AD13-AC13)</f>
        <v>0.33333333333333331</v>
      </c>
      <c r="AD14" s="63"/>
      <c r="AE14" s="63">
        <f>SUM(AF13-AE13)</f>
        <v>0.33333333333333331</v>
      </c>
      <c r="AF14" s="63"/>
      <c r="AG14" s="63">
        <f>SUM(AH13-AG13)</f>
        <v>8.333333333333337E-2</v>
      </c>
      <c r="AH14" s="63"/>
      <c r="AI14" s="24">
        <f>SUM(Y14:AH14)*24</f>
        <v>34</v>
      </c>
    </row>
    <row r="15" spans="1:35" ht="16.5" thickTop="1" thickBot="1" x14ac:dyDescent="0.3">
      <c r="A15" s="4"/>
      <c r="B15" s="4"/>
      <c r="D15" s="36"/>
      <c r="E15" s="40" t="s">
        <v>84</v>
      </c>
      <c r="F15" s="43">
        <v>2012.57</v>
      </c>
      <c r="G15" s="36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4"/>
      <c r="AI15" s="10"/>
    </row>
    <row r="16" spans="1:35" ht="16.5" thickTop="1" x14ac:dyDescent="0.25">
      <c r="A16" s="4"/>
      <c r="B16" s="4"/>
      <c r="D16" s="36"/>
      <c r="E16" s="36"/>
      <c r="F16" s="36"/>
      <c r="G16" s="36"/>
      <c r="J16" s="28" t="s">
        <v>58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4"/>
      <c r="X16" s="20" t="s">
        <v>39</v>
      </c>
      <c r="Y16" s="22">
        <v>0.33333333333333331</v>
      </c>
      <c r="Z16" s="22">
        <v>0.66666666666666663</v>
      </c>
      <c r="AA16" s="22">
        <v>0.33333333333333331</v>
      </c>
      <c r="AB16" s="22">
        <v>0.66666666666666663</v>
      </c>
      <c r="AC16" s="22">
        <v>0.33333333333333331</v>
      </c>
      <c r="AD16" s="22">
        <v>0.66666666666666663</v>
      </c>
      <c r="AE16" s="22">
        <v>0.33333333333333331</v>
      </c>
      <c r="AF16" s="22">
        <v>0.54166666666666663</v>
      </c>
      <c r="AG16" s="22">
        <v>0.33333333333333331</v>
      </c>
      <c r="AH16" s="22">
        <v>0.66666666666666663</v>
      </c>
      <c r="AI16" s="10" t="s">
        <v>8</v>
      </c>
    </row>
    <row r="17" spans="1:35" ht="15.75" thickBot="1" x14ac:dyDescent="0.3">
      <c r="A17" s="4"/>
      <c r="B17" s="4"/>
      <c r="D17" s="36"/>
      <c r="E17" s="36"/>
      <c r="F17" s="36"/>
      <c r="G17" s="36"/>
      <c r="J17" t="s">
        <v>59</v>
      </c>
      <c r="K17" s="53">
        <v>1591</v>
      </c>
      <c r="L17" s="53"/>
      <c r="M17" s="53">
        <v>2000</v>
      </c>
      <c r="N17" s="53"/>
      <c r="O17" s="53">
        <v>923</v>
      </c>
      <c r="P17" s="53"/>
      <c r="Q17" s="53">
        <v>890</v>
      </c>
      <c r="R17" s="53"/>
      <c r="S17" s="53">
        <v>582</v>
      </c>
      <c r="T17" s="53"/>
      <c r="U17" s="53">
        <v>1548</v>
      </c>
      <c r="V17" s="53"/>
      <c r="W17" s="4"/>
      <c r="X17" s="25" t="s">
        <v>37</v>
      </c>
      <c r="Y17" s="63">
        <f>SUM(Z16-Y16)</f>
        <v>0.33333333333333331</v>
      </c>
      <c r="Z17" s="63"/>
      <c r="AA17" s="63">
        <f>SUM(AB16-AA16)</f>
        <v>0.33333333333333331</v>
      </c>
      <c r="AB17" s="63"/>
      <c r="AC17" s="63">
        <f>SUM(AD16-AC16)</f>
        <v>0.33333333333333331</v>
      </c>
      <c r="AD17" s="63"/>
      <c r="AE17" s="63">
        <f>SUM(AF16-AE16)</f>
        <v>0.20833333333333331</v>
      </c>
      <c r="AF17" s="63"/>
      <c r="AG17" s="63">
        <f>SUM(AH16-AG16)</f>
        <v>0.33333333333333331</v>
      </c>
      <c r="AH17" s="63"/>
      <c r="AI17" s="24">
        <f>SUM(Y17:AH17)*24</f>
        <v>37</v>
      </c>
    </row>
    <row r="18" spans="1:35" ht="15.75" thickTop="1" x14ac:dyDescent="0.25">
      <c r="A18" s="4"/>
      <c r="B18" s="4"/>
      <c r="D18" s="38" t="s">
        <v>94</v>
      </c>
      <c r="E18" s="36"/>
      <c r="F18" s="40" t="s">
        <v>8</v>
      </c>
      <c r="G18" s="40"/>
      <c r="J18" t="s">
        <v>61</v>
      </c>
      <c r="K18" s="53">
        <v>833</v>
      </c>
      <c r="L18" s="53"/>
      <c r="M18" s="53">
        <v>1931</v>
      </c>
      <c r="N18" s="53"/>
      <c r="O18" s="53">
        <v>1389</v>
      </c>
      <c r="P18" s="53"/>
      <c r="Q18" s="53">
        <v>1320</v>
      </c>
      <c r="R18" s="53"/>
      <c r="S18" s="53">
        <v>954</v>
      </c>
      <c r="T18" s="53"/>
      <c r="U18" s="53">
        <v>1001</v>
      </c>
      <c r="V18" s="53"/>
      <c r="W18" s="4"/>
      <c r="AG18" s="10"/>
      <c r="AH18" s="6"/>
      <c r="AI18" s="6"/>
    </row>
    <row r="19" spans="1:35" ht="19.5" customHeight="1" thickBot="1" x14ac:dyDescent="0.3">
      <c r="A19" s="4"/>
      <c r="B19" s="4"/>
      <c r="D19" s="62" t="s">
        <v>85</v>
      </c>
      <c r="E19" s="62"/>
      <c r="F19" s="44">
        <v>16103.9</v>
      </c>
      <c r="G19" s="36"/>
      <c r="J19" t="s">
        <v>63</v>
      </c>
      <c r="K19" s="53">
        <v>1983</v>
      </c>
      <c r="L19" s="53"/>
      <c r="M19" s="53">
        <v>750</v>
      </c>
      <c r="N19" s="53"/>
      <c r="O19" s="53">
        <v>1631</v>
      </c>
      <c r="P19" s="53"/>
      <c r="Q19" s="53">
        <v>1799</v>
      </c>
      <c r="R19" s="53"/>
      <c r="S19" s="53">
        <v>1378</v>
      </c>
      <c r="T19" s="53"/>
      <c r="U19" s="53">
        <v>345</v>
      </c>
      <c r="V19" s="53"/>
      <c r="W19" s="4"/>
      <c r="AG19" s="10"/>
      <c r="AH19" s="6"/>
      <c r="AI19" s="6"/>
    </row>
    <row r="20" spans="1:35" ht="18" customHeight="1" thickTop="1" thickBot="1" x14ac:dyDescent="0.3">
      <c r="A20" s="4"/>
      <c r="B20" s="4"/>
      <c r="D20" s="62" t="s">
        <v>86</v>
      </c>
      <c r="E20" s="62"/>
      <c r="F20" s="43">
        <v>32867.449999999997</v>
      </c>
      <c r="G20" s="36"/>
      <c r="J20" t="s">
        <v>8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4"/>
      <c r="Y20" s="13"/>
      <c r="AG20" s="10"/>
      <c r="AH20" s="6"/>
      <c r="AI20" s="6"/>
    </row>
    <row r="21" spans="1:35" ht="15.75" thickTop="1" x14ac:dyDescent="0.25">
      <c r="A21" s="4"/>
      <c r="B21" s="4"/>
      <c r="D21" s="36"/>
      <c r="E21" s="36"/>
      <c r="F21" s="36"/>
      <c r="G21" s="36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4"/>
      <c r="Y21" s="13"/>
      <c r="AG21" s="10"/>
      <c r="AH21" s="6"/>
      <c r="AI21" s="6"/>
    </row>
    <row r="22" spans="1:35" x14ac:dyDescent="0.25">
      <c r="A22" s="4"/>
      <c r="B22" s="4"/>
      <c r="D22" s="36"/>
      <c r="E22" s="36"/>
      <c r="F22" s="36"/>
      <c r="G22" s="36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4"/>
      <c r="Z22" t="s">
        <v>78</v>
      </c>
      <c r="AA22" s="34">
        <v>0.33333333333333331</v>
      </c>
      <c r="AG22" s="10"/>
      <c r="AH22" s="6"/>
      <c r="AI22" s="6"/>
    </row>
    <row r="23" spans="1:35" ht="15.75" thickBot="1" x14ac:dyDescent="0.3">
      <c r="A23" s="4"/>
      <c r="B23" s="4"/>
      <c r="D23" s="38" t="s">
        <v>87</v>
      </c>
      <c r="E23" s="36"/>
      <c r="F23" s="45">
        <v>245</v>
      </c>
      <c r="G23" s="40" t="s">
        <v>95</v>
      </c>
      <c r="J23" s="31" t="s">
        <v>68</v>
      </c>
      <c r="K23" s="49">
        <f>SUM(K14+K17+K18+K19)</f>
        <v>46446</v>
      </c>
      <c r="L23" s="49"/>
      <c r="M23" s="49">
        <f>SUM(M14+M17+M18+M19)</f>
        <v>45448</v>
      </c>
      <c r="N23" s="49"/>
      <c r="O23" s="49">
        <f>SUM(O14+O17+O18+O19)</f>
        <v>41869</v>
      </c>
      <c r="P23" s="49"/>
      <c r="Q23" s="49">
        <f>SUM(Q14+Q17+Q18+Q19)</f>
        <v>44197</v>
      </c>
      <c r="R23" s="49"/>
      <c r="S23" s="49">
        <f>SUM(S14+S17+S18+S19)</f>
        <v>53605</v>
      </c>
      <c r="T23" s="49"/>
      <c r="U23" s="49">
        <f>SUM(U14+U17+U18+U19)</f>
        <v>36329</v>
      </c>
      <c r="V23" s="49"/>
      <c r="W23" s="4"/>
      <c r="AA23" s="34">
        <v>0.375</v>
      </c>
      <c r="AG23" s="6"/>
      <c r="AH23" s="6"/>
      <c r="AI23" s="6"/>
    </row>
    <row r="24" spans="1:35" ht="15.75" thickTop="1" x14ac:dyDescent="0.25">
      <c r="A24" s="4"/>
      <c r="B24" s="4"/>
      <c r="D24" s="36"/>
      <c r="E24" s="36"/>
      <c r="F24" s="38"/>
      <c r="G24" s="40"/>
      <c r="W24" s="4"/>
      <c r="AA24" s="34">
        <v>0.41666666666666669</v>
      </c>
    </row>
    <row r="25" spans="1:35" x14ac:dyDescent="0.25">
      <c r="A25" s="4"/>
      <c r="B25" s="4"/>
      <c r="D25" s="36"/>
      <c r="E25" s="36"/>
      <c r="F25" s="38"/>
      <c r="G25" s="40"/>
      <c r="W25" s="4"/>
      <c r="AA25" s="34">
        <v>0.45833333333333331</v>
      </c>
    </row>
    <row r="26" spans="1:35" ht="15.75" thickBot="1" x14ac:dyDescent="0.3">
      <c r="D26" s="38" t="s">
        <v>88</v>
      </c>
      <c r="E26" s="36"/>
      <c r="F26" s="45">
        <v>20</v>
      </c>
      <c r="G26" s="40" t="s">
        <v>96</v>
      </c>
      <c r="J26" s="6" t="s">
        <v>72</v>
      </c>
      <c r="K26" s="49">
        <f>SUM(K23:V23)</f>
        <v>267894</v>
      </c>
      <c r="L26" s="50"/>
      <c r="M26" s="30"/>
      <c r="P26" s="7" t="s">
        <v>69</v>
      </c>
      <c r="Q26" s="7" t="s">
        <v>52</v>
      </c>
      <c r="R26" s="7" t="s">
        <v>70</v>
      </c>
      <c r="W26" s="4"/>
      <c r="AA26" s="34">
        <v>0.5</v>
      </c>
    </row>
    <row r="27" spans="1:35" ht="16.5" thickTop="1" thickBot="1" x14ac:dyDescent="0.3">
      <c r="D27" s="36"/>
      <c r="E27" s="36"/>
      <c r="F27" s="46">
        <v>20</v>
      </c>
      <c r="G27" s="40" t="s">
        <v>97</v>
      </c>
      <c r="O27" t="s">
        <v>71</v>
      </c>
      <c r="P27" s="29">
        <v>99</v>
      </c>
      <c r="Q27" s="29">
        <v>78</v>
      </c>
      <c r="R27" s="29">
        <v>70</v>
      </c>
      <c r="AA27" s="34">
        <v>0.54166666666666663</v>
      </c>
    </row>
    <row r="28" spans="1:35" ht="16.5" thickTop="1" thickBot="1" x14ac:dyDescent="0.3">
      <c r="D28" s="36"/>
      <c r="E28" s="36"/>
      <c r="F28" s="46">
        <v>20</v>
      </c>
      <c r="G28" s="40" t="s">
        <v>98</v>
      </c>
      <c r="J28" t="s">
        <v>73</v>
      </c>
      <c r="K28" s="49">
        <f>SUM(120*R27)</f>
        <v>8400</v>
      </c>
      <c r="L28" s="49"/>
      <c r="M28" s="52"/>
      <c r="N28" s="52"/>
      <c r="O28" s="52"/>
      <c r="P28" s="52"/>
      <c r="Q28" s="52"/>
      <c r="R28" s="52"/>
      <c r="S28" s="52"/>
      <c r="T28" s="52"/>
      <c r="U28" s="52"/>
      <c r="V28" s="52"/>
      <c r="AA28" s="34">
        <v>0.58333333333333337</v>
      </c>
    </row>
    <row r="29" spans="1:35" ht="16.5" thickTop="1" thickBot="1" x14ac:dyDescent="0.3">
      <c r="D29" s="36"/>
      <c r="E29" s="36"/>
      <c r="F29" s="46">
        <v>20</v>
      </c>
      <c r="G29" s="40" t="s">
        <v>99</v>
      </c>
      <c r="J29" t="s">
        <v>8</v>
      </c>
      <c r="M29" t="s">
        <v>8</v>
      </c>
      <c r="AA29" s="34">
        <v>0.625</v>
      </c>
    </row>
    <row r="30" spans="1:35" ht="16.5" thickTop="1" thickBot="1" x14ac:dyDescent="0.3">
      <c r="J30" s="6" t="s">
        <v>74</v>
      </c>
      <c r="K30" s="49">
        <f>SUM(6*K28)+K26</f>
        <v>318294</v>
      </c>
      <c r="L30" s="50"/>
      <c r="AA30" s="34">
        <v>0.66666666666666663</v>
      </c>
    </row>
    <row r="31" spans="1:35" ht="15.75" thickTop="1" x14ac:dyDescent="0.25"/>
  </sheetData>
  <mergeCells count="72">
    <mergeCell ref="U8:V8"/>
    <mergeCell ref="X5:AI6"/>
    <mergeCell ref="X2:AI3"/>
    <mergeCell ref="J5:V6"/>
    <mergeCell ref="Y8:Z8"/>
    <mergeCell ref="AA8:AB8"/>
    <mergeCell ref="AC8:AD8"/>
    <mergeCell ref="AE8:AF8"/>
    <mergeCell ref="AG8:AH8"/>
    <mergeCell ref="AG14:AH14"/>
    <mergeCell ref="U14:V14"/>
    <mergeCell ref="Y11:Z11"/>
    <mergeCell ref="AA11:AB11"/>
    <mergeCell ref="AC11:AD11"/>
    <mergeCell ref="AE11:AF11"/>
    <mergeCell ref="AG11:AH11"/>
    <mergeCell ref="U17:V17"/>
    <mergeCell ref="Y14:Z14"/>
    <mergeCell ref="AA14:AB14"/>
    <mergeCell ref="AC14:AD14"/>
    <mergeCell ref="AE14:AF14"/>
    <mergeCell ref="Y17:Z17"/>
    <mergeCell ref="AA17:AB17"/>
    <mergeCell ref="AC17:AD17"/>
    <mergeCell ref="AE17:AF17"/>
    <mergeCell ref="AG17:AH17"/>
    <mergeCell ref="K8:L8"/>
    <mergeCell ref="M8:N8"/>
    <mergeCell ref="O8:P8"/>
    <mergeCell ref="Q8:R8"/>
    <mergeCell ref="S8:T8"/>
    <mergeCell ref="K14:L14"/>
    <mergeCell ref="M14:N14"/>
    <mergeCell ref="O14:P14"/>
    <mergeCell ref="Q14:R14"/>
    <mergeCell ref="S14:T14"/>
    <mergeCell ref="K17:L17"/>
    <mergeCell ref="M17:N17"/>
    <mergeCell ref="O17:P17"/>
    <mergeCell ref="Q17:R17"/>
    <mergeCell ref="S17:T17"/>
    <mergeCell ref="O23:P23"/>
    <mergeCell ref="Q23:R23"/>
    <mergeCell ref="S23:T23"/>
    <mergeCell ref="U18:V18"/>
    <mergeCell ref="K19:L19"/>
    <mergeCell ref="M19:N19"/>
    <mergeCell ref="O19:P19"/>
    <mergeCell ref="Q19:R19"/>
    <mergeCell ref="S19:T19"/>
    <mergeCell ref="U19:V19"/>
    <mergeCell ref="K18:L18"/>
    <mergeCell ref="M18:N18"/>
    <mergeCell ref="O18:P18"/>
    <mergeCell ref="Q18:R18"/>
    <mergeCell ref="S18:T18"/>
    <mergeCell ref="K30:L30"/>
    <mergeCell ref="J2:V3"/>
    <mergeCell ref="C2:H3"/>
    <mergeCell ref="C5:H6"/>
    <mergeCell ref="D19:E19"/>
    <mergeCell ref="D20:E20"/>
    <mergeCell ref="U23:V23"/>
    <mergeCell ref="K26:L26"/>
    <mergeCell ref="K28:L28"/>
    <mergeCell ref="M28:N28"/>
    <mergeCell ref="O28:P28"/>
    <mergeCell ref="Q28:R28"/>
    <mergeCell ref="S28:T28"/>
    <mergeCell ref="U28:V28"/>
    <mergeCell ref="K23:L23"/>
    <mergeCell ref="M23:N23"/>
  </mergeCells>
  <conditionalFormatting sqref="AI11">
    <cfRule type="cellIs" dxfId="5" priority="5" operator="lessThan">
      <formula>37</formula>
    </cfRule>
    <cfRule type="cellIs" dxfId="4" priority="6" operator="greaterThan">
      <formula>36</formula>
    </cfRule>
  </conditionalFormatting>
  <conditionalFormatting sqref="AI14">
    <cfRule type="cellIs" dxfId="3" priority="3" operator="lessThan">
      <formula>37</formula>
    </cfRule>
    <cfRule type="cellIs" dxfId="2" priority="4" operator="greaterThan">
      <formula>36</formula>
    </cfRule>
  </conditionalFormatting>
  <conditionalFormatting sqref="AI17">
    <cfRule type="cellIs" dxfId="1" priority="1" operator="lessThan">
      <formula>37</formula>
    </cfRule>
    <cfRule type="cellIs" dxfId="0" priority="2" operator="greaterThan">
      <formula>36</formula>
    </cfRule>
  </conditionalFormatting>
  <dataValidations count="1">
    <dataValidation type="list" allowBlank="1" showInputMessage="1" showErrorMessage="1" sqref="Y10:AH10 Y16:AH16 Y13:AH13" xr:uid="{30AC6BF9-13CA-4EC9-9ED8-9256A5FC8FB4}">
      <formula1>$AA$22:$AA$30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Start</vt:lpstr>
      <vt:lpstr>Opgave1</vt:lpstr>
      <vt:lpstr>Dataark</vt:lpstr>
      <vt:lpstr>Opgave2</vt:lpstr>
      <vt:lpstr>Opgave3</vt:lpstr>
      <vt:lpstr>Facit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Feld-Jakobsen</dc:creator>
  <cp:keywords/>
  <dc:description/>
  <cp:lastModifiedBy>Dan Feld-Jakobsen</cp:lastModifiedBy>
  <cp:revision/>
  <dcterms:created xsi:type="dcterms:W3CDTF">2024-03-05T13:00:19Z</dcterms:created>
  <dcterms:modified xsi:type="dcterms:W3CDTF">2024-08-27T17:01:56Z</dcterms:modified>
  <cp:category/>
  <cp:contentStatus/>
</cp:coreProperties>
</file>