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\OneDrive\Skrivebord\"/>
    </mc:Choice>
  </mc:AlternateContent>
  <xr:revisionPtr revIDLastSave="0" documentId="8_{FAB17B32-46FD-4E68-9AF5-57FB507EB1E5}" xr6:coauthVersionLast="47" xr6:coauthVersionMax="47" xr10:uidLastSave="{00000000-0000-0000-0000-000000000000}"/>
  <bookViews>
    <workbookView xWindow="-120" yWindow="-120" windowWidth="29040" windowHeight="15990" activeTab="4" xr2:uid="{2EFA2CCF-E570-4860-9D79-93C0E776B89B}"/>
  </bookViews>
  <sheets>
    <sheet name="Start" sheetId="1" r:id="rId1"/>
    <sheet name="Bent" sheetId="2" r:id="rId2"/>
    <sheet name="Birthe" sheetId="3" r:id="rId3"/>
    <sheet name="Anders" sheetId="4" r:id="rId4"/>
    <sheet name="Facit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Z11" i="5" a="1"/>
  <c r="Z11" i="5" s="1"/>
  <c r="Q11" i="5" a="1"/>
  <c r="Q11" i="5" s="1"/>
  <c r="H11" i="5" a="1"/>
  <c r="H11" i="5" s="1"/>
  <c r="Z10" i="5"/>
  <c r="Q10" i="5"/>
  <c r="H10" i="5"/>
  <c r="X17" i="5"/>
  <c r="Z15" i="5"/>
  <c r="Q15" i="5"/>
  <c r="Z8" i="5"/>
  <c r="Q8" i="5"/>
  <c r="Q17" i="5"/>
  <c r="O17" i="5"/>
  <c r="F17" i="5"/>
  <c r="H17" i="5" s="1"/>
  <c r="D21" i="5"/>
  <c r="H15" i="5"/>
  <c r="H13" i="5"/>
  <c r="H8" i="5"/>
  <c r="Z7" i="5"/>
  <c r="Q7" i="5"/>
  <c r="M21" i="5" s="1"/>
  <c r="H7" i="5"/>
  <c r="X4" i="5"/>
  <c r="O4" i="5"/>
  <c r="F4" i="5"/>
  <c r="F4" i="2"/>
  <c r="H19" i="5" l="1"/>
  <c r="Q9" i="5"/>
  <c r="Q19" i="5" s="1"/>
  <c r="V21" i="5"/>
  <c r="Z9" i="5"/>
  <c r="Z1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<sst xmlns="http://schemas.openxmlformats.org/spreadsheetml/2006/main" count="144" uniqueCount="35">
  <si>
    <t>Bent Langsohm</t>
  </si>
  <si>
    <t>Birthe Kvik</t>
  </si>
  <si>
    <t>Anders Barfoed</t>
  </si>
  <si>
    <t>Grundløn</t>
  </si>
  <si>
    <t>Tillæg</t>
  </si>
  <si>
    <t>Kaffeordning</t>
  </si>
  <si>
    <t>Lønsedlen skal udregne den udbetalte løn udfra oplyste tal</t>
  </si>
  <si>
    <t>Lønseddel</t>
  </si>
  <si>
    <t>Kørsel (3,73 pr km)</t>
  </si>
  <si>
    <t>NB: Kørsel er skattefri</t>
  </si>
  <si>
    <t>Kørsel</t>
  </si>
  <si>
    <t xml:space="preserve"> </t>
  </si>
  <si>
    <t xml:space="preserve">Skatteprocent </t>
  </si>
  <si>
    <t xml:space="preserve">Arbejdsmarkedsbidrag </t>
  </si>
  <si>
    <t>Sundhedsforsikring</t>
  </si>
  <si>
    <t>Gavekasse</t>
  </si>
  <si>
    <t>Navn:</t>
  </si>
  <si>
    <t>Hvor meget får Bent udbetalt mere hvis hans løn stiger med 5000?</t>
  </si>
  <si>
    <t>Du skal i denne opgave fremstille en funktionel lønseddel for hver person</t>
  </si>
  <si>
    <t>Birthe har valgt at gå på deltid så hun får 3500,- mindre  i grundløn, hvad får hun udbetalt?</t>
  </si>
  <si>
    <t>Arbejdsmarkedbidrag</t>
  </si>
  <si>
    <t>A-Skat af løn</t>
  </si>
  <si>
    <t>Sats</t>
  </si>
  <si>
    <t>Beløb</t>
  </si>
  <si>
    <t>ATP</t>
  </si>
  <si>
    <t>Dato:</t>
  </si>
  <si>
    <t>Specifikation</t>
  </si>
  <si>
    <t>Overført løn til konto</t>
  </si>
  <si>
    <t>Arbejdsgiverbetalt pension</t>
  </si>
  <si>
    <t>Overført til pension</t>
  </si>
  <si>
    <t>Enhed</t>
  </si>
  <si>
    <t>Fradrag</t>
  </si>
  <si>
    <t>Skattefradrag</t>
  </si>
  <si>
    <t>Anders får i en periode 3000,- i tillæg, hvad får han udbetalt</t>
  </si>
  <si>
    <t>Hvad betyder en lønforhøjelse på 10% for Bent, Birthe og Anders?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</si>
</sst>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6"/>
      <color theme="1"/>
      <name val="Arial Nova"/>
      <family val="2"/>
    </font>
    <font>
      <b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3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0" borderId="0" xfId="0" applyFont="1" applyAlignment="1">
      <alignment horizontal="center"/>
    </xf>
    <xf numFmtId="0" fontId="0" fillId="3" borderId="0" xfId="0" applyFill="1"/>
    <xf numFmtId="0" fontId="4" fillId="3" borderId="0" xfId="0" applyFont="1" applyFill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0" fillId="0" borderId="0" xfId="0" applyNumberFormat="1"/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4" fillId="5" borderId="0" xfId="0" applyFont="1" applyFill="1"/>
    <xf numFmtId="2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0" fontId="0" fillId="0" borderId="2" xfId="0" applyBorder="1"/>
    <xf numFmtId="2" fontId="0" fillId="0" borderId="2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3</xdr:row>
      <xdr:rowOff>0</xdr:rowOff>
    </xdr:from>
    <xdr:to>
      <xdr:col>10</xdr:col>
      <xdr:colOff>0</xdr:colOff>
      <xdr:row>16</xdr:row>
      <xdr:rowOff>991</xdr:rowOff>
    </xdr:to>
    <xdr:pic>
      <xdr:nvPicPr>
        <xdr:cNvPr id="3" name="Billede 2" descr="Stakke af guld-mønter">
          <a:extLst>
            <a:ext uri="{FF2B5EF4-FFF2-40B4-BE49-F238E27FC236}">
              <a16:creationId xmlns:a16="http://schemas.microsoft.com/office/drawing/2014/main" id="{3D0C86F4-F384-F9C6-9120-0A44317FF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16500" b="10000"/>
        <a:stretch/>
      </xdr:blipFill>
      <xdr:spPr>
        <a:xfrm>
          <a:off x="1242060" y="548640"/>
          <a:ext cx="4853940" cy="237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8EC8-7342-4558-A615-56CD84111666}">
  <dimension ref="B3:R25"/>
  <sheetViews>
    <sheetView workbookViewId="0">
      <selection activeCell="K24" sqref="K24"/>
    </sheetView>
  </sheetViews>
  <sheetFormatPr defaultRowHeight="15" x14ac:dyDescent="0.25"/>
  <cols>
    <col min="13" max="13" width="24.140625" customWidth="1"/>
    <col min="14" max="14" width="13.5703125" bestFit="1" customWidth="1"/>
    <col min="16" max="16" width="11.7109375" customWidth="1"/>
    <col min="18" max="18" width="13.7109375" bestFit="1" customWidth="1"/>
  </cols>
  <sheetData>
    <row r="3" spans="2:18" x14ac:dyDescent="0.25">
      <c r="B3" s="1"/>
      <c r="C3" s="1"/>
      <c r="D3" s="1"/>
      <c r="E3" s="1"/>
      <c r="F3" s="1"/>
      <c r="G3" s="1"/>
      <c r="H3" s="1"/>
      <c r="I3" s="1"/>
      <c r="J3" s="1"/>
      <c r="K3" s="1"/>
      <c r="N3" s="6"/>
      <c r="O3" s="6"/>
      <c r="P3" s="6"/>
      <c r="Q3" s="6"/>
      <c r="R3" s="6"/>
    </row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N4" s="6" t="s">
        <v>0</v>
      </c>
      <c r="O4" s="6"/>
      <c r="P4" s="6" t="s">
        <v>1</v>
      </c>
      <c r="Q4" s="6"/>
      <c r="R4" s="6" t="s">
        <v>2</v>
      </c>
    </row>
    <row r="5" spans="2:18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2:18" x14ac:dyDescent="0.25">
      <c r="B6" s="1"/>
      <c r="C6" s="1"/>
      <c r="D6" s="1"/>
      <c r="E6" s="1"/>
      <c r="F6" s="1"/>
      <c r="G6" s="1"/>
      <c r="H6" s="1"/>
      <c r="I6" s="1"/>
      <c r="J6" s="1"/>
      <c r="K6" s="1"/>
      <c r="M6" t="s">
        <v>3</v>
      </c>
      <c r="N6" s="3">
        <v>28800</v>
      </c>
      <c r="P6">
        <v>23500</v>
      </c>
      <c r="R6">
        <v>24500</v>
      </c>
    </row>
    <row r="7" spans="2:18" x14ac:dyDescent="0.25">
      <c r="B7" s="1"/>
      <c r="C7" s="1"/>
      <c r="D7" s="1"/>
      <c r="E7" s="1"/>
      <c r="F7" s="1"/>
      <c r="G7" s="1"/>
      <c r="H7" s="1"/>
      <c r="I7" s="1"/>
      <c r="J7" s="1"/>
      <c r="K7" s="1"/>
      <c r="M7" t="s">
        <v>4</v>
      </c>
      <c r="N7">
        <v>1900</v>
      </c>
      <c r="P7">
        <v>1100</v>
      </c>
      <c r="R7">
        <v>800</v>
      </c>
    </row>
    <row r="8" spans="2: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M8" t="s">
        <v>8</v>
      </c>
      <c r="N8">
        <v>300</v>
      </c>
      <c r="P8">
        <v>100</v>
      </c>
      <c r="R8">
        <v>0</v>
      </c>
    </row>
    <row r="9" spans="2:18" x14ac:dyDescent="0.25">
      <c r="B9" s="1"/>
      <c r="C9" s="1"/>
      <c r="D9" s="1"/>
      <c r="E9" s="1"/>
      <c r="F9" s="1"/>
      <c r="G9" s="1"/>
      <c r="H9" s="1"/>
      <c r="I9" s="1"/>
      <c r="J9" s="1"/>
      <c r="K9" s="1"/>
      <c r="M9" t="s">
        <v>32</v>
      </c>
      <c r="N9">
        <v>5500</v>
      </c>
      <c r="P9">
        <v>4700</v>
      </c>
      <c r="R9">
        <v>5200</v>
      </c>
    </row>
    <row r="10" spans="2:1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M10" t="s">
        <v>12</v>
      </c>
      <c r="N10" s="5">
        <v>0.37</v>
      </c>
      <c r="P10" s="5">
        <v>0.36</v>
      </c>
      <c r="R10" s="5">
        <v>0.42</v>
      </c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M11" t="s">
        <v>13</v>
      </c>
      <c r="N11" s="5">
        <v>0.08</v>
      </c>
      <c r="P11" s="5">
        <v>0.08</v>
      </c>
      <c r="R11" s="5">
        <v>0.08</v>
      </c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M13" t="s">
        <v>5</v>
      </c>
      <c r="N13">
        <v>60</v>
      </c>
      <c r="P13">
        <v>75</v>
      </c>
      <c r="R13">
        <v>80</v>
      </c>
    </row>
    <row r="14" spans="2:18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M14" t="s">
        <v>15</v>
      </c>
      <c r="N14">
        <v>370</v>
      </c>
      <c r="P14">
        <v>200</v>
      </c>
      <c r="R14">
        <v>75</v>
      </c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M16" t="s">
        <v>11</v>
      </c>
    </row>
    <row r="17" spans="2: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M17" t="s">
        <v>14</v>
      </c>
      <c r="N17">
        <v>170</v>
      </c>
      <c r="P17">
        <v>0</v>
      </c>
      <c r="R17">
        <v>170</v>
      </c>
    </row>
    <row r="18" spans="2:18" x14ac:dyDescent="0.25">
      <c r="B18" s="1"/>
      <c r="C18" s="1" t="s">
        <v>18</v>
      </c>
      <c r="D18" s="1"/>
      <c r="E18" s="1"/>
      <c r="F18" s="1"/>
      <c r="G18" s="1"/>
      <c r="H18" s="1"/>
      <c r="I18" s="1"/>
      <c r="J18" s="1"/>
      <c r="K18" s="1"/>
      <c r="M18" t="s">
        <v>28</v>
      </c>
      <c r="N18" s="5">
        <v>0.16</v>
      </c>
      <c r="P18" s="12">
        <v>0.17499999999999999</v>
      </c>
      <c r="R18" s="5">
        <v>0.17</v>
      </c>
    </row>
    <row r="19" spans="2:18" x14ac:dyDescent="0.25">
      <c r="B19" s="1"/>
      <c r="C19" s="1" t="s">
        <v>6</v>
      </c>
      <c r="D19" s="1"/>
      <c r="E19" s="1"/>
      <c r="F19" s="1"/>
      <c r="G19" s="1"/>
      <c r="H19" s="1"/>
      <c r="I19" s="1"/>
      <c r="J19" s="1"/>
      <c r="K19" s="1"/>
    </row>
    <row r="20" spans="2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M20" s="2" t="s">
        <v>9</v>
      </c>
    </row>
    <row r="21" spans="2:18" x14ac:dyDescent="0.25">
      <c r="B21" s="1">
        <v>1</v>
      </c>
      <c r="C21" s="1" t="s">
        <v>17</v>
      </c>
      <c r="D21" s="1"/>
      <c r="E21" s="1"/>
      <c r="F21" s="1"/>
      <c r="G21" s="1"/>
      <c r="H21" s="1"/>
      <c r="I21" s="1"/>
      <c r="J21" s="1"/>
      <c r="K21" s="1"/>
    </row>
    <row r="22" spans="2:18" x14ac:dyDescent="0.25">
      <c r="B22" s="1">
        <v>2</v>
      </c>
      <c r="C22" s="1" t="s">
        <v>19</v>
      </c>
      <c r="D22" s="1"/>
      <c r="E22" s="1"/>
      <c r="F22" s="1"/>
      <c r="G22" s="1"/>
      <c r="H22" s="1"/>
      <c r="I22" s="1"/>
      <c r="J22" s="1"/>
      <c r="K22" s="1"/>
    </row>
    <row r="23" spans="2:18" x14ac:dyDescent="0.25">
      <c r="B23" s="1">
        <v>3</v>
      </c>
      <c r="C23" s="1" t="s">
        <v>33</v>
      </c>
      <c r="D23" s="1"/>
      <c r="E23" s="1"/>
      <c r="F23" s="1"/>
      <c r="G23" s="1"/>
      <c r="H23" s="1"/>
      <c r="I23" s="1"/>
      <c r="J23" s="1"/>
      <c r="K23" s="1"/>
    </row>
    <row r="24" spans="2:18" x14ac:dyDescent="0.25">
      <c r="B24" s="1">
        <v>4</v>
      </c>
      <c r="C24" s="1" t="s">
        <v>34</v>
      </c>
      <c r="D24" s="1"/>
      <c r="E24" s="1"/>
      <c r="F24" s="1"/>
      <c r="G24" s="1"/>
      <c r="H24" s="1"/>
      <c r="I24" s="1"/>
      <c r="J24" s="1"/>
      <c r="K24" s="1"/>
    </row>
    <row r="25" spans="2:18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B8AC2-0AE7-4EF1-9A5C-D8E3BB927419}">
  <dimension ref="B2:I24"/>
  <sheetViews>
    <sheetView workbookViewId="0">
      <selection activeCell="D18" sqref="D18"/>
    </sheetView>
  </sheetViews>
  <sheetFormatPr defaultRowHeight="15" x14ac:dyDescent="0.25"/>
  <cols>
    <col min="1" max="1" width="8.85546875" customWidth="1"/>
    <col min="2" max="2" width="4.85546875" customWidth="1"/>
    <col min="3" max="3" width="21.42578125" customWidth="1"/>
    <col min="9" max="9" width="5.28515625" customWidth="1"/>
  </cols>
  <sheetData>
    <row r="2" spans="2:9" ht="20.25" x14ac:dyDescent="0.3">
      <c r="B2" s="7"/>
      <c r="C2" s="8" t="s">
        <v>7</v>
      </c>
      <c r="D2" s="7"/>
      <c r="E2" s="7"/>
      <c r="F2" s="7"/>
      <c r="G2" s="7"/>
      <c r="H2" s="7"/>
      <c r="I2" s="7"/>
    </row>
    <row r="3" spans="2:9" x14ac:dyDescent="0.25">
      <c r="B3" s="7"/>
      <c r="C3" s="4"/>
      <c r="E3" t="s">
        <v>25</v>
      </c>
      <c r="F3" s="22"/>
      <c r="G3" s="22"/>
      <c r="I3" s="7"/>
    </row>
    <row r="4" spans="2:9" x14ac:dyDescent="0.25">
      <c r="B4" s="7"/>
      <c r="C4" s="4"/>
      <c r="E4" t="s">
        <v>16</v>
      </c>
      <c r="F4" s="22" t="str">
        <f>(Start!N4)</f>
        <v>Bent Langsohm</v>
      </c>
      <c r="G4" s="22"/>
      <c r="I4" s="7"/>
    </row>
    <row r="5" spans="2:9" x14ac:dyDescent="0.25">
      <c r="B5" s="7"/>
      <c r="C5" s="4"/>
      <c r="I5" s="7"/>
    </row>
    <row r="6" spans="2:9" x14ac:dyDescent="0.25">
      <c r="B6" s="7"/>
      <c r="C6" s="9" t="s">
        <v>26</v>
      </c>
      <c r="D6" s="10"/>
      <c r="E6" s="10"/>
      <c r="F6" s="10" t="s">
        <v>30</v>
      </c>
      <c r="G6" s="11" t="s">
        <v>22</v>
      </c>
      <c r="H6" s="11" t="s">
        <v>23</v>
      </c>
      <c r="I6" s="7"/>
    </row>
    <row r="7" spans="2:9" x14ac:dyDescent="0.25">
      <c r="B7" s="7"/>
      <c r="C7" s="4" t="s">
        <v>3</v>
      </c>
      <c r="H7">
        <v>0</v>
      </c>
      <c r="I7" s="7"/>
    </row>
    <row r="8" spans="2:9" x14ac:dyDescent="0.25">
      <c r="B8" s="7"/>
      <c r="C8" s="4" t="s">
        <v>4</v>
      </c>
      <c r="G8" s="5" t="s">
        <v>11</v>
      </c>
      <c r="H8">
        <v>0</v>
      </c>
      <c r="I8" s="7"/>
    </row>
    <row r="9" spans="2:9" x14ac:dyDescent="0.25">
      <c r="B9" s="7"/>
      <c r="C9" s="4" t="s">
        <v>20</v>
      </c>
      <c r="H9">
        <v>0</v>
      </c>
      <c r="I9" s="7"/>
    </row>
    <row r="10" spans="2:9" x14ac:dyDescent="0.25">
      <c r="B10" s="7"/>
      <c r="C10" s="4" t="s">
        <v>32</v>
      </c>
      <c r="I10" s="7"/>
    </row>
    <row r="11" spans="2:9" x14ac:dyDescent="0.25">
      <c r="B11" s="7"/>
      <c r="C11" s="4" t="s">
        <v>21</v>
      </c>
      <c r="I11" s="7"/>
    </row>
    <row r="12" spans="2:9" x14ac:dyDescent="0.25">
      <c r="B12" s="7"/>
      <c r="C12" s="4" t="s">
        <v>24</v>
      </c>
      <c r="G12">
        <v>160.76</v>
      </c>
      <c r="I12" s="7"/>
    </row>
    <row r="13" spans="2:9" x14ac:dyDescent="0.25">
      <c r="B13" s="7"/>
      <c r="C13" s="4" t="s">
        <v>14</v>
      </c>
      <c r="H13">
        <v>0</v>
      </c>
      <c r="I13" s="7"/>
    </row>
    <row r="14" spans="2:9" x14ac:dyDescent="0.25">
      <c r="B14" s="7"/>
      <c r="C14" s="4" t="s">
        <v>11</v>
      </c>
      <c r="H14">
        <v>0</v>
      </c>
      <c r="I14" s="7"/>
    </row>
    <row r="15" spans="2:9" x14ac:dyDescent="0.25">
      <c r="B15" s="7"/>
      <c r="C15" s="4" t="s">
        <v>15</v>
      </c>
      <c r="H15">
        <v>0</v>
      </c>
      <c r="I15" s="7"/>
    </row>
    <row r="16" spans="2:9" x14ac:dyDescent="0.25">
      <c r="B16" s="7"/>
      <c r="I16" s="7"/>
    </row>
    <row r="17" spans="2:9" x14ac:dyDescent="0.25">
      <c r="B17" s="7"/>
      <c r="C17" s="4" t="s">
        <v>10</v>
      </c>
      <c r="G17">
        <v>3.73</v>
      </c>
      <c r="I17" s="7"/>
    </row>
    <row r="18" spans="2:9" x14ac:dyDescent="0.25">
      <c r="B18" s="7"/>
      <c r="C18" s="4"/>
      <c r="I18" s="7"/>
    </row>
    <row r="19" spans="2:9" x14ac:dyDescent="0.25">
      <c r="B19" s="7"/>
      <c r="C19" s="4" t="s">
        <v>27</v>
      </c>
      <c r="H19">
        <v>0</v>
      </c>
      <c r="I19" s="7"/>
    </row>
    <row r="20" spans="2:9" x14ac:dyDescent="0.25">
      <c r="B20" s="7"/>
      <c r="I20" s="7"/>
    </row>
    <row r="21" spans="2:9" x14ac:dyDescent="0.25">
      <c r="B21" s="7"/>
      <c r="C21" t="s">
        <v>29</v>
      </c>
      <c r="D21">
        <v>0</v>
      </c>
      <c r="I21" s="7"/>
    </row>
    <row r="22" spans="2:9" x14ac:dyDescent="0.25">
      <c r="B22" s="7"/>
      <c r="I22" s="7"/>
    </row>
    <row r="23" spans="2:9" x14ac:dyDescent="0.25">
      <c r="B23" s="7"/>
      <c r="I23" s="7"/>
    </row>
    <row r="24" spans="2:9" x14ac:dyDescent="0.25">
      <c r="B24" s="7"/>
      <c r="C24" s="7"/>
      <c r="D24" s="7"/>
      <c r="E24" s="7"/>
      <c r="F24" s="7"/>
      <c r="G24" s="7"/>
      <c r="H24" s="7"/>
      <c r="I24" s="7"/>
    </row>
  </sheetData>
  <mergeCells count="2">
    <mergeCell ref="F3:G3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9E94-B6D6-492F-8023-3B0315E8985E}">
  <dimension ref="B2:I24"/>
  <sheetViews>
    <sheetView workbookViewId="0">
      <selection activeCell="C10" sqref="C10"/>
    </sheetView>
  </sheetViews>
  <sheetFormatPr defaultRowHeight="15" x14ac:dyDescent="0.25"/>
  <cols>
    <col min="2" max="2" width="5.5703125" customWidth="1"/>
    <col min="3" max="3" width="21.28515625" customWidth="1"/>
    <col min="9" max="9" width="6.85546875" customWidth="1"/>
  </cols>
  <sheetData>
    <row r="2" spans="2:9" ht="20.25" x14ac:dyDescent="0.3">
      <c r="B2" s="13"/>
      <c r="C2" s="14" t="s">
        <v>7</v>
      </c>
      <c r="D2" s="13"/>
      <c r="E2" s="13"/>
      <c r="F2" s="13"/>
      <c r="G2" s="13"/>
      <c r="H2" s="13"/>
      <c r="I2" s="13"/>
    </row>
    <row r="3" spans="2:9" x14ac:dyDescent="0.25">
      <c r="B3" s="13"/>
      <c r="C3" s="4"/>
      <c r="E3" t="s">
        <v>25</v>
      </c>
      <c r="F3" s="22"/>
      <c r="G3" s="22"/>
      <c r="I3" s="13"/>
    </row>
    <row r="4" spans="2:9" x14ac:dyDescent="0.25">
      <c r="B4" s="13"/>
      <c r="C4" s="4"/>
      <c r="E4" t="s">
        <v>16</v>
      </c>
      <c r="F4" s="22"/>
      <c r="G4" s="22"/>
      <c r="I4" s="13"/>
    </row>
    <row r="5" spans="2:9" x14ac:dyDescent="0.25">
      <c r="B5" s="13"/>
      <c r="C5" s="4"/>
      <c r="I5" s="13"/>
    </row>
    <row r="6" spans="2:9" x14ac:dyDescent="0.25">
      <c r="B6" s="13"/>
      <c r="C6" s="9" t="s">
        <v>26</v>
      </c>
      <c r="D6" s="10"/>
      <c r="E6" s="10"/>
      <c r="F6" s="10" t="s">
        <v>30</v>
      </c>
      <c r="G6" s="11" t="s">
        <v>22</v>
      </c>
      <c r="H6" s="11" t="s">
        <v>23</v>
      </c>
      <c r="I6" s="13"/>
    </row>
    <row r="7" spans="2:9" x14ac:dyDescent="0.25">
      <c r="B7" s="13"/>
      <c r="C7" s="4" t="s">
        <v>3</v>
      </c>
      <c r="H7">
        <v>0</v>
      </c>
      <c r="I7" s="13"/>
    </row>
    <row r="8" spans="2:9" x14ac:dyDescent="0.25">
      <c r="B8" s="13"/>
      <c r="C8" s="4" t="s">
        <v>4</v>
      </c>
      <c r="G8" s="5" t="s">
        <v>11</v>
      </c>
      <c r="H8">
        <v>0</v>
      </c>
      <c r="I8" s="13"/>
    </row>
    <row r="9" spans="2:9" x14ac:dyDescent="0.25">
      <c r="B9" s="13"/>
      <c r="C9" s="4" t="s">
        <v>20</v>
      </c>
      <c r="H9">
        <v>0</v>
      </c>
      <c r="I9" s="13"/>
    </row>
    <row r="10" spans="2:9" x14ac:dyDescent="0.25">
      <c r="B10" s="13"/>
      <c r="C10" s="4" t="s">
        <v>32</v>
      </c>
      <c r="I10" s="13"/>
    </row>
    <row r="11" spans="2:9" x14ac:dyDescent="0.25">
      <c r="B11" s="13"/>
      <c r="C11" s="4" t="s">
        <v>21</v>
      </c>
      <c r="I11" s="13"/>
    </row>
    <row r="12" spans="2:9" x14ac:dyDescent="0.25">
      <c r="B12" s="13"/>
      <c r="C12" s="4" t="s">
        <v>24</v>
      </c>
      <c r="G12">
        <v>160.76</v>
      </c>
      <c r="I12" s="13"/>
    </row>
    <row r="13" spans="2:9" x14ac:dyDescent="0.25">
      <c r="B13" s="13"/>
      <c r="C13" s="4" t="s">
        <v>14</v>
      </c>
      <c r="H13">
        <v>0</v>
      </c>
      <c r="I13" s="13"/>
    </row>
    <row r="14" spans="2:9" x14ac:dyDescent="0.25">
      <c r="B14" s="13"/>
      <c r="C14" s="4" t="s">
        <v>11</v>
      </c>
      <c r="H14">
        <v>0</v>
      </c>
      <c r="I14" s="13"/>
    </row>
    <row r="15" spans="2:9" x14ac:dyDescent="0.25">
      <c r="B15" s="13"/>
      <c r="C15" s="4" t="s">
        <v>15</v>
      </c>
      <c r="H15">
        <v>0</v>
      </c>
      <c r="I15" s="13"/>
    </row>
    <row r="16" spans="2:9" x14ac:dyDescent="0.25">
      <c r="B16" s="13"/>
      <c r="I16" s="13"/>
    </row>
    <row r="17" spans="2:9" x14ac:dyDescent="0.25">
      <c r="B17" s="13"/>
      <c r="C17" s="4" t="s">
        <v>10</v>
      </c>
      <c r="G17">
        <v>3.73</v>
      </c>
      <c r="I17" s="13"/>
    </row>
    <row r="18" spans="2:9" x14ac:dyDescent="0.25">
      <c r="B18" s="13"/>
      <c r="C18" s="4"/>
      <c r="I18" s="13"/>
    </row>
    <row r="19" spans="2:9" x14ac:dyDescent="0.25">
      <c r="B19" s="13"/>
      <c r="C19" s="4" t="s">
        <v>27</v>
      </c>
      <c r="H19">
        <v>0</v>
      </c>
      <c r="I19" s="13"/>
    </row>
    <row r="20" spans="2:9" x14ac:dyDescent="0.25">
      <c r="B20" s="13"/>
      <c r="I20" s="13"/>
    </row>
    <row r="21" spans="2:9" x14ac:dyDescent="0.25">
      <c r="B21" s="13"/>
      <c r="C21" t="s">
        <v>29</v>
      </c>
      <c r="D21">
        <v>0</v>
      </c>
      <c r="I21" s="13"/>
    </row>
    <row r="22" spans="2:9" x14ac:dyDescent="0.25">
      <c r="B22" s="13"/>
      <c r="I22" s="13"/>
    </row>
    <row r="23" spans="2:9" x14ac:dyDescent="0.25">
      <c r="B23" s="13"/>
      <c r="I23" s="13"/>
    </row>
    <row r="24" spans="2:9" x14ac:dyDescent="0.25">
      <c r="B24" s="13"/>
      <c r="C24" s="13"/>
      <c r="D24" s="13"/>
      <c r="E24" s="13"/>
      <c r="F24" s="13"/>
      <c r="G24" s="13"/>
      <c r="H24" s="13"/>
      <c r="I24" s="13"/>
    </row>
  </sheetData>
  <mergeCells count="2"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423E-B66A-46F0-A0E1-7D43C2A5DBAA}">
  <dimension ref="B2:I24"/>
  <sheetViews>
    <sheetView workbookViewId="0">
      <selection activeCell="E15" sqref="E15"/>
    </sheetView>
  </sheetViews>
  <sheetFormatPr defaultRowHeight="15" x14ac:dyDescent="0.25"/>
  <cols>
    <col min="2" max="2" width="5.5703125" customWidth="1"/>
    <col min="3" max="3" width="22.7109375" customWidth="1"/>
    <col min="9" max="9" width="6.28515625" customWidth="1"/>
  </cols>
  <sheetData>
    <row r="2" spans="2:9" ht="20.25" x14ac:dyDescent="0.3">
      <c r="B2" s="15"/>
      <c r="C2" s="16" t="s">
        <v>7</v>
      </c>
      <c r="D2" s="15"/>
      <c r="E2" s="15"/>
      <c r="F2" s="15"/>
      <c r="G2" s="15"/>
      <c r="H2" s="15"/>
      <c r="I2" s="15"/>
    </row>
    <row r="3" spans="2:9" x14ac:dyDescent="0.25">
      <c r="B3" s="15"/>
      <c r="C3" s="4"/>
      <c r="E3" t="s">
        <v>25</v>
      </c>
      <c r="F3" s="22"/>
      <c r="G3" s="22"/>
      <c r="I3" s="15"/>
    </row>
    <row r="4" spans="2:9" x14ac:dyDescent="0.25">
      <c r="B4" s="15"/>
      <c r="C4" s="4"/>
      <c r="E4" t="s">
        <v>16</v>
      </c>
      <c r="F4" s="22"/>
      <c r="G4" s="22"/>
      <c r="I4" s="15"/>
    </row>
    <row r="5" spans="2:9" x14ac:dyDescent="0.25">
      <c r="B5" s="15"/>
      <c r="C5" s="4"/>
      <c r="I5" s="15"/>
    </row>
    <row r="6" spans="2:9" x14ac:dyDescent="0.25">
      <c r="B6" s="15"/>
      <c r="C6" s="9" t="s">
        <v>26</v>
      </c>
      <c r="D6" s="10"/>
      <c r="E6" s="10"/>
      <c r="F6" s="10" t="s">
        <v>30</v>
      </c>
      <c r="G6" s="11" t="s">
        <v>22</v>
      </c>
      <c r="H6" s="11" t="s">
        <v>23</v>
      </c>
      <c r="I6" s="15"/>
    </row>
    <row r="7" spans="2:9" x14ac:dyDescent="0.25">
      <c r="B7" s="15"/>
      <c r="C7" s="4" t="s">
        <v>3</v>
      </c>
      <c r="H7">
        <v>0</v>
      </c>
      <c r="I7" s="15"/>
    </row>
    <row r="8" spans="2:9" x14ac:dyDescent="0.25">
      <c r="B8" s="15"/>
      <c r="C8" s="4" t="s">
        <v>4</v>
      </c>
      <c r="G8" s="5" t="s">
        <v>11</v>
      </c>
      <c r="H8">
        <v>0</v>
      </c>
      <c r="I8" s="15"/>
    </row>
    <row r="9" spans="2:9" x14ac:dyDescent="0.25">
      <c r="B9" s="15"/>
      <c r="C9" s="4" t="s">
        <v>32</v>
      </c>
      <c r="G9" s="5"/>
      <c r="I9" s="15"/>
    </row>
    <row r="10" spans="2:9" x14ac:dyDescent="0.25">
      <c r="B10" s="15"/>
      <c r="C10" s="4" t="s">
        <v>20</v>
      </c>
      <c r="H10">
        <v>0</v>
      </c>
      <c r="I10" s="15"/>
    </row>
    <row r="11" spans="2:9" x14ac:dyDescent="0.25">
      <c r="B11" s="15"/>
      <c r="C11" s="4" t="s">
        <v>21</v>
      </c>
      <c r="I11" s="15"/>
    </row>
    <row r="12" spans="2:9" x14ac:dyDescent="0.25">
      <c r="B12" s="15"/>
      <c r="C12" s="4" t="s">
        <v>24</v>
      </c>
      <c r="G12">
        <v>160.76</v>
      </c>
      <c r="I12" s="15"/>
    </row>
    <row r="13" spans="2:9" x14ac:dyDescent="0.25">
      <c r="B13" s="15"/>
      <c r="C13" s="4" t="s">
        <v>14</v>
      </c>
      <c r="H13">
        <v>0</v>
      </c>
      <c r="I13" s="15"/>
    </row>
    <row r="14" spans="2:9" x14ac:dyDescent="0.25">
      <c r="B14" s="15"/>
      <c r="C14" s="4" t="s">
        <v>11</v>
      </c>
      <c r="H14">
        <v>0</v>
      </c>
      <c r="I14" s="15"/>
    </row>
    <row r="15" spans="2:9" x14ac:dyDescent="0.25">
      <c r="B15" s="15"/>
      <c r="C15" s="4" t="s">
        <v>15</v>
      </c>
      <c r="H15">
        <v>0</v>
      </c>
      <c r="I15" s="15"/>
    </row>
    <row r="16" spans="2:9" x14ac:dyDescent="0.25">
      <c r="B16" s="15"/>
      <c r="I16" s="15"/>
    </row>
    <row r="17" spans="2:9" x14ac:dyDescent="0.25">
      <c r="B17" s="15"/>
      <c r="C17" s="4" t="s">
        <v>10</v>
      </c>
      <c r="G17">
        <v>3.73</v>
      </c>
      <c r="I17" s="15"/>
    </row>
    <row r="18" spans="2:9" x14ac:dyDescent="0.25">
      <c r="B18" s="15"/>
      <c r="C18" s="4"/>
      <c r="I18" s="15"/>
    </row>
    <row r="19" spans="2:9" x14ac:dyDescent="0.25">
      <c r="B19" s="15"/>
      <c r="C19" s="4" t="s">
        <v>27</v>
      </c>
      <c r="H19">
        <v>0</v>
      </c>
      <c r="I19" s="15"/>
    </row>
    <row r="20" spans="2:9" x14ac:dyDescent="0.25">
      <c r="B20" s="15"/>
      <c r="I20" s="15"/>
    </row>
    <row r="21" spans="2:9" x14ac:dyDescent="0.25">
      <c r="B21" s="15"/>
      <c r="C21" t="s">
        <v>29</v>
      </c>
      <c r="D21">
        <v>0</v>
      </c>
      <c r="I21" s="15"/>
    </row>
    <row r="22" spans="2:9" x14ac:dyDescent="0.25">
      <c r="B22" s="15"/>
      <c r="C22" s="4" t="s">
        <v>24</v>
      </c>
      <c r="I22" s="15"/>
    </row>
    <row r="23" spans="2:9" x14ac:dyDescent="0.25">
      <c r="B23" s="15"/>
      <c r="I23" s="15"/>
    </row>
    <row r="24" spans="2:9" x14ac:dyDescent="0.25">
      <c r="B24" s="15"/>
      <c r="C24" s="15"/>
      <c r="D24" s="15"/>
      <c r="E24" s="15"/>
      <c r="F24" s="15"/>
      <c r="G24" s="15"/>
      <c r="H24" s="15"/>
      <c r="I24" s="15"/>
    </row>
  </sheetData>
  <mergeCells count="2"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8534F-89F9-4395-BB6D-C5427E1C225C}">
  <dimension ref="B2:AA24"/>
  <sheetViews>
    <sheetView tabSelected="1" workbookViewId="0">
      <selection activeCell="H9" sqref="H9"/>
    </sheetView>
  </sheetViews>
  <sheetFormatPr defaultRowHeight="15" x14ac:dyDescent="0.25"/>
  <cols>
    <col min="3" max="3" width="20" bestFit="1" customWidth="1"/>
    <col min="12" max="12" width="20" bestFit="1" customWidth="1"/>
    <col min="21" max="21" width="20" bestFit="1" customWidth="1"/>
    <col min="22" max="22" width="9.28515625" customWidth="1"/>
    <col min="26" max="26" width="9.42578125" bestFit="1" customWidth="1"/>
  </cols>
  <sheetData>
    <row r="2" spans="2:27" ht="20.25" x14ac:dyDescent="0.3">
      <c r="B2" s="7"/>
      <c r="C2" s="8" t="s">
        <v>7</v>
      </c>
      <c r="D2" s="7"/>
      <c r="E2" s="7"/>
      <c r="F2" s="7"/>
      <c r="G2" s="7"/>
      <c r="H2" s="7"/>
      <c r="I2" s="7"/>
      <c r="K2" s="13"/>
      <c r="L2" s="14" t="s">
        <v>7</v>
      </c>
      <c r="M2" s="13"/>
      <c r="N2" s="13"/>
      <c r="O2" s="13"/>
      <c r="P2" s="13"/>
      <c r="Q2" s="13"/>
      <c r="R2" s="13"/>
      <c r="T2" s="15"/>
      <c r="U2" s="16" t="s">
        <v>7</v>
      </c>
      <c r="V2" s="15"/>
      <c r="W2" s="15"/>
      <c r="X2" s="15"/>
      <c r="Y2" s="15"/>
      <c r="Z2" s="15"/>
      <c r="AA2" s="15"/>
    </row>
    <row r="3" spans="2:27" x14ac:dyDescent="0.25">
      <c r="B3" s="7"/>
      <c r="C3" s="4"/>
      <c r="E3" t="s">
        <v>25</v>
      </c>
      <c r="F3" s="23">
        <v>45322</v>
      </c>
      <c r="G3" s="22"/>
      <c r="I3" s="7"/>
      <c r="K3" s="13"/>
      <c r="L3" s="4"/>
      <c r="N3" t="s">
        <v>25</v>
      </c>
      <c r="O3" s="23">
        <v>45322</v>
      </c>
      <c r="P3" s="22"/>
      <c r="R3" s="13"/>
      <c r="T3" s="15"/>
      <c r="U3" s="4"/>
      <c r="W3" t="s">
        <v>25</v>
      </c>
      <c r="X3" s="23">
        <v>45322</v>
      </c>
      <c r="Y3" s="22"/>
      <c r="AA3" s="15"/>
    </row>
    <row r="4" spans="2:27" x14ac:dyDescent="0.25">
      <c r="B4" s="7"/>
      <c r="C4" s="4"/>
      <c r="E4" t="s">
        <v>16</v>
      </c>
      <c r="F4" s="22" t="str">
        <f>(Start!N4)</f>
        <v>Bent Langsohm</v>
      </c>
      <c r="G4" s="22"/>
      <c r="I4" s="7"/>
      <c r="K4" s="13"/>
      <c r="L4" s="4"/>
      <c r="N4" t="s">
        <v>16</v>
      </c>
      <c r="O4" s="22" t="str">
        <f>(Start!P4)</f>
        <v>Birthe Kvik</v>
      </c>
      <c r="P4" s="22"/>
      <c r="R4" s="13"/>
      <c r="T4" s="15"/>
      <c r="U4" s="4"/>
      <c r="W4" t="s">
        <v>16</v>
      </c>
      <c r="X4" s="22" t="str">
        <f>(Start!R4)</f>
        <v>Anders Barfoed</v>
      </c>
      <c r="Y4" s="22"/>
      <c r="AA4" s="15"/>
    </row>
    <row r="5" spans="2:27" x14ac:dyDescent="0.25">
      <c r="B5" s="7"/>
      <c r="C5" s="4"/>
      <c r="I5" s="7"/>
      <c r="K5" s="13"/>
      <c r="L5" s="4"/>
      <c r="R5" s="13"/>
      <c r="T5" s="15"/>
      <c r="U5" s="4"/>
      <c r="AA5" s="15"/>
    </row>
    <row r="6" spans="2:27" x14ac:dyDescent="0.25">
      <c r="B6" s="7"/>
      <c r="C6" s="9" t="s">
        <v>26</v>
      </c>
      <c r="D6" s="10"/>
      <c r="E6" s="10"/>
      <c r="F6" s="10" t="s">
        <v>30</v>
      </c>
      <c r="G6" s="11" t="s">
        <v>22</v>
      </c>
      <c r="H6" s="11" t="s">
        <v>23</v>
      </c>
      <c r="I6" s="7"/>
      <c r="K6" s="13"/>
      <c r="L6" s="9" t="s">
        <v>26</v>
      </c>
      <c r="M6" s="10"/>
      <c r="N6" s="10"/>
      <c r="O6" s="10" t="s">
        <v>30</v>
      </c>
      <c r="P6" s="11" t="s">
        <v>22</v>
      </c>
      <c r="Q6" s="11" t="s">
        <v>23</v>
      </c>
      <c r="R6" s="13"/>
      <c r="T6" s="15"/>
      <c r="U6" s="9" t="s">
        <v>26</v>
      </c>
      <c r="V6" s="10"/>
      <c r="W6" s="10"/>
      <c r="X6" s="10" t="s">
        <v>30</v>
      </c>
      <c r="Y6" s="11" t="s">
        <v>22</v>
      </c>
      <c r="Z6" s="11" t="s">
        <v>23</v>
      </c>
      <c r="AA6" s="15"/>
    </row>
    <row r="7" spans="2:27" x14ac:dyDescent="0.25">
      <c r="B7" s="7"/>
      <c r="C7" s="4" t="s">
        <v>3</v>
      </c>
      <c r="H7" s="18">
        <f>(Start!N6)</f>
        <v>28800</v>
      </c>
      <c r="I7" s="7"/>
      <c r="K7" s="13"/>
      <c r="L7" s="4" t="s">
        <v>3</v>
      </c>
      <c r="Q7">
        <f>(Start!P6)</f>
        <v>23500</v>
      </c>
      <c r="R7" s="13"/>
      <c r="T7" s="15"/>
      <c r="U7" s="4" t="s">
        <v>3</v>
      </c>
      <c r="Z7" s="17">
        <f>Start!R6</f>
        <v>24500</v>
      </c>
      <c r="AA7" s="15"/>
    </row>
    <row r="8" spans="2:27" x14ac:dyDescent="0.25">
      <c r="B8" s="7"/>
      <c r="C8" s="4" t="s">
        <v>4</v>
      </c>
      <c r="G8" s="5" t="s">
        <v>11</v>
      </c>
      <c r="H8" s="18">
        <f>Start!N7</f>
        <v>1900</v>
      </c>
      <c r="I8" s="7"/>
      <c r="K8" s="13"/>
      <c r="L8" s="4" t="s">
        <v>4</v>
      </c>
      <c r="P8" s="5" t="s">
        <v>11</v>
      </c>
      <c r="Q8">
        <f>Start!P7</f>
        <v>1100</v>
      </c>
      <c r="R8" s="13"/>
      <c r="T8" s="15"/>
      <c r="U8" s="4" t="s">
        <v>4</v>
      </c>
      <c r="Y8" s="5" t="s">
        <v>11</v>
      </c>
      <c r="Z8" s="17">
        <f>Start!R7</f>
        <v>800</v>
      </c>
      <c r="AA8" s="15"/>
    </row>
    <row r="9" spans="2:27" x14ac:dyDescent="0.25">
      <c r="B9" s="7"/>
      <c r="C9" s="4" t="s">
        <v>20</v>
      </c>
      <c r="H9" s="18">
        <f>SUM(H7+H8)*Start!N11</f>
        <v>2456</v>
      </c>
      <c r="I9" s="7"/>
      <c r="K9" s="13"/>
      <c r="L9" s="4" t="s">
        <v>20</v>
      </c>
      <c r="Q9">
        <f>SUM(Q7+Q8)*Start!P11</f>
        <v>1968</v>
      </c>
      <c r="R9" s="13"/>
      <c r="T9" s="15"/>
      <c r="U9" s="4" t="s">
        <v>20</v>
      </c>
      <c r="Z9" s="17">
        <f>SUM(Z7+Z8)*Start!R11</f>
        <v>2024</v>
      </c>
      <c r="AA9" s="15"/>
    </row>
    <row r="10" spans="2:27" x14ac:dyDescent="0.25">
      <c r="B10" s="7"/>
      <c r="C10" s="4" t="s">
        <v>32</v>
      </c>
      <c r="H10" s="18">
        <f>Start!N9</f>
        <v>5500</v>
      </c>
      <c r="I10" s="7"/>
      <c r="K10" s="13"/>
      <c r="L10" s="4" t="s">
        <v>32</v>
      </c>
      <c r="Q10">
        <f>Start!P9</f>
        <v>4700</v>
      </c>
      <c r="R10" s="13"/>
      <c r="T10" s="15"/>
      <c r="U10" s="4" t="s">
        <v>31</v>
      </c>
      <c r="Z10" s="17">
        <f>Start!R9</f>
        <v>5200</v>
      </c>
      <c r="AA10" s="15"/>
    </row>
    <row r="11" spans="2:27" x14ac:dyDescent="0.25">
      <c r="B11" s="7"/>
      <c r="C11" s="4" t="s">
        <v>21</v>
      </c>
      <c r="H11" s="18" cm="1">
        <f t="array" ref="H11">SUM((H7:H8)-H10)*Start!N10</f>
        <v>7289</v>
      </c>
      <c r="I11" s="7"/>
      <c r="K11" s="13"/>
      <c r="L11" s="4" t="s">
        <v>21</v>
      </c>
      <c r="Q11" s="18" cm="1">
        <f t="array" ref="Q11">SUM((Q7:Q8)-Q10)*Start!P10</f>
        <v>5472</v>
      </c>
      <c r="R11" s="13"/>
      <c r="T11" s="15"/>
      <c r="U11" s="4" t="s">
        <v>21</v>
      </c>
      <c r="Z11" s="17" cm="1">
        <f t="array" ref="Z11">SUM((Z7:Z8)-Z10)*Start!R10</f>
        <v>6258</v>
      </c>
      <c r="AA11" s="15"/>
    </row>
    <row r="12" spans="2:27" x14ac:dyDescent="0.25">
      <c r="B12" s="7"/>
      <c r="C12" s="4" t="s">
        <v>24</v>
      </c>
      <c r="G12">
        <v>160.76</v>
      </c>
      <c r="H12" s="18"/>
      <c r="I12" s="7"/>
      <c r="K12" s="13"/>
      <c r="L12" s="4" t="s">
        <v>24</v>
      </c>
      <c r="P12">
        <v>160.76</v>
      </c>
      <c r="R12" s="13"/>
      <c r="T12" s="15"/>
      <c r="U12" s="4" t="s">
        <v>24</v>
      </c>
      <c r="Y12">
        <v>160.76</v>
      </c>
      <c r="Z12" s="17"/>
      <c r="AA12" s="15"/>
    </row>
    <row r="13" spans="2:27" x14ac:dyDescent="0.25">
      <c r="B13" s="7"/>
      <c r="C13" s="4" t="s">
        <v>14</v>
      </c>
      <c r="H13" s="18">
        <f>Start!N17</f>
        <v>170</v>
      </c>
      <c r="I13" s="7"/>
      <c r="K13" s="13"/>
      <c r="L13" s="4" t="s">
        <v>14</v>
      </c>
      <c r="Q13">
        <v>0</v>
      </c>
      <c r="R13" s="13"/>
      <c r="T13" s="15"/>
      <c r="U13" s="4" t="s">
        <v>14</v>
      </c>
      <c r="Z13" s="17">
        <v>170</v>
      </c>
      <c r="AA13" s="15"/>
    </row>
    <row r="14" spans="2:27" x14ac:dyDescent="0.25">
      <c r="B14" s="7"/>
      <c r="C14" s="4" t="s">
        <v>11</v>
      </c>
      <c r="I14" s="7"/>
      <c r="K14" s="13"/>
      <c r="L14" s="4" t="s">
        <v>11</v>
      </c>
      <c r="Q14" t="s">
        <v>11</v>
      </c>
      <c r="R14" s="13"/>
      <c r="T14" s="15"/>
      <c r="U14" s="4" t="s">
        <v>11</v>
      </c>
      <c r="Z14" s="17" t="s">
        <v>11</v>
      </c>
      <c r="AA14" s="15"/>
    </row>
    <row r="15" spans="2:27" x14ac:dyDescent="0.25">
      <c r="B15" s="7"/>
      <c r="C15" s="4" t="s">
        <v>15</v>
      </c>
      <c r="H15" s="18">
        <f>Start!N14</f>
        <v>370</v>
      </c>
      <c r="I15" s="7"/>
      <c r="K15" s="13"/>
      <c r="L15" s="4" t="s">
        <v>15</v>
      </c>
      <c r="Q15">
        <f>Start!P14</f>
        <v>200</v>
      </c>
      <c r="R15" s="13"/>
      <c r="T15" s="15"/>
      <c r="U15" s="4" t="s">
        <v>15</v>
      </c>
      <c r="Z15" s="17">
        <f>Start!R14</f>
        <v>75</v>
      </c>
      <c r="AA15" s="15"/>
    </row>
    <row r="16" spans="2:27" x14ac:dyDescent="0.25">
      <c r="B16" s="7"/>
      <c r="H16" s="18"/>
      <c r="I16" s="7"/>
      <c r="K16" s="13"/>
      <c r="R16" s="13"/>
      <c r="T16" s="15"/>
      <c r="Z16" s="17"/>
      <c r="AA16" s="15"/>
    </row>
    <row r="17" spans="2:27" x14ac:dyDescent="0.25">
      <c r="B17" s="7"/>
      <c r="C17" s="4" t="s">
        <v>10</v>
      </c>
      <c r="F17">
        <f>Start!N8</f>
        <v>300</v>
      </c>
      <c r="G17">
        <v>3.73</v>
      </c>
      <c r="H17" s="18">
        <f>SUM(F17*G17)</f>
        <v>1119</v>
      </c>
      <c r="I17" s="7"/>
      <c r="K17" s="13"/>
      <c r="L17" s="4" t="s">
        <v>10</v>
      </c>
      <c r="O17">
        <f>Start!P14</f>
        <v>200</v>
      </c>
      <c r="P17">
        <v>3.73</v>
      </c>
      <c r="Q17">
        <f>SUM(O17*P17)</f>
        <v>746</v>
      </c>
      <c r="R17" s="13"/>
      <c r="T17" s="15"/>
      <c r="U17" s="4" t="s">
        <v>10</v>
      </c>
      <c r="X17">
        <f>Start!R8</f>
        <v>0</v>
      </c>
      <c r="Y17">
        <v>3.73</v>
      </c>
      <c r="Z17" s="17">
        <v>0</v>
      </c>
      <c r="AA17" s="15"/>
    </row>
    <row r="18" spans="2:27" x14ac:dyDescent="0.25">
      <c r="B18" s="7"/>
      <c r="C18" s="4"/>
      <c r="H18" s="18"/>
      <c r="I18" s="7"/>
      <c r="K18" s="13"/>
      <c r="L18" s="4"/>
      <c r="R18" s="13"/>
      <c r="T18" s="15"/>
      <c r="U18" s="4"/>
      <c r="Z18" s="17"/>
      <c r="AA18" s="15"/>
    </row>
    <row r="19" spans="2:27" ht="15.75" thickBot="1" x14ac:dyDescent="0.3">
      <c r="B19" s="7"/>
      <c r="C19" s="4" t="s">
        <v>27</v>
      </c>
      <c r="H19" s="19">
        <f>SUM(H7+H8+H17)-(H9+H11+G12+H13+H15)</f>
        <v>21373.239999999998</v>
      </c>
      <c r="I19" s="7"/>
      <c r="K19" s="13"/>
      <c r="L19" s="4" t="s">
        <v>27</v>
      </c>
      <c r="Q19" s="20">
        <f>SUM(Q7+Q8+Q17)-(Q9+Q11+P12+Q15)</f>
        <v>17545.239999999998</v>
      </c>
      <c r="R19" s="13"/>
      <c r="T19" s="15"/>
      <c r="U19" s="4" t="s">
        <v>27</v>
      </c>
      <c r="Z19" s="21">
        <f>SUM(Z7+Z8+Z17)-(Z9+Z11++Z13+Z15)</f>
        <v>16773</v>
      </c>
      <c r="AA19" s="15"/>
    </row>
    <row r="20" spans="2:27" ht="15.75" thickTop="1" x14ac:dyDescent="0.25">
      <c r="B20" s="7"/>
      <c r="I20" s="7"/>
      <c r="K20" s="13"/>
      <c r="R20" s="13"/>
      <c r="T20" s="15"/>
      <c r="AA20" s="15"/>
    </row>
    <row r="21" spans="2:27" x14ac:dyDescent="0.25">
      <c r="B21" s="7"/>
      <c r="C21" t="s">
        <v>29</v>
      </c>
      <c r="D21" s="17">
        <f>SUM(H7*Start!N18)</f>
        <v>4608</v>
      </c>
      <c r="I21" s="7"/>
      <c r="K21" s="13"/>
      <c r="L21" t="s">
        <v>29</v>
      </c>
      <c r="M21" s="17">
        <f>SUM(Q7*Start!P18)</f>
        <v>4112.5</v>
      </c>
      <c r="R21" s="13"/>
      <c r="T21" s="15"/>
      <c r="U21" t="s">
        <v>29</v>
      </c>
      <c r="V21" s="17">
        <f>SUM(Z7*Start!R18)</f>
        <v>4165</v>
      </c>
      <c r="AA21" s="15"/>
    </row>
    <row r="22" spans="2:27" x14ac:dyDescent="0.25">
      <c r="B22" s="7"/>
      <c r="I22" s="7"/>
      <c r="K22" s="13"/>
      <c r="R22" s="13"/>
      <c r="T22" s="15"/>
      <c r="AA22" s="15"/>
    </row>
    <row r="23" spans="2:27" x14ac:dyDescent="0.25">
      <c r="B23" s="7"/>
      <c r="I23" s="7"/>
      <c r="K23" s="13"/>
      <c r="R23" s="13"/>
      <c r="T23" s="15"/>
      <c r="AA23" s="15"/>
    </row>
    <row r="24" spans="2:27" x14ac:dyDescent="0.25">
      <c r="B24" s="7"/>
      <c r="C24" s="7"/>
      <c r="D24" s="7"/>
      <c r="E24" s="7"/>
      <c r="F24" s="7"/>
      <c r="G24" s="7"/>
      <c r="H24" s="7"/>
      <c r="I24" s="7"/>
      <c r="K24" s="13"/>
      <c r="L24" s="13"/>
      <c r="M24" s="13"/>
      <c r="N24" s="13"/>
      <c r="O24" s="13"/>
      <c r="P24" s="13"/>
      <c r="Q24" s="13"/>
      <c r="R24" s="13"/>
      <c r="T24" s="15"/>
      <c r="U24" s="15"/>
      <c r="V24" s="15"/>
      <c r="W24" s="15"/>
      <c r="X24" s="15"/>
      <c r="Y24" s="15"/>
      <c r="Z24" s="15"/>
      <c r="AA24" s="15"/>
    </row>
  </sheetData>
  <mergeCells count="6">
    <mergeCell ref="F3:G3"/>
    <mergeCell ref="F4:G4"/>
    <mergeCell ref="O3:P3"/>
    <mergeCell ref="O4:P4"/>
    <mergeCell ref="X3:Y3"/>
    <mergeCell ref="X4:Y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Start</vt:lpstr>
      <vt:lpstr>Bent</vt:lpstr>
      <vt:lpstr>Birthe</vt:lpstr>
      <vt:lpstr>Anders</vt:lpstr>
      <vt:lpstr>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Feld-Jakobsen</dc:creator>
  <cp:lastModifiedBy>Dan Feld-Jakobsen</cp:lastModifiedBy>
  <dcterms:created xsi:type="dcterms:W3CDTF">2024-01-31T15:29:03Z</dcterms:created>
  <dcterms:modified xsi:type="dcterms:W3CDTF">2024-04-23T17:50:17Z</dcterms:modified>
</cp:coreProperties>
</file>